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5" activeTab="0"/>
  </bookViews>
  <sheets>
    <sheet name="Витрины Cryspi" sheetId="1" r:id="rId1"/>
    <sheet name="Лист2" sheetId="2" state="hidden" r:id="rId2"/>
  </sheets>
  <definedNames>
    <definedName name="__A1">NA()</definedName>
    <definedName name="__A2">NA()</definedName>
    <definedName name="_A1">NA()</definedName>
    <definedName name="_A2">NA()</definedName>
    <definedName name="_xlnm._FilterDatabase_1">#REF!</definedName>
    <definedName name="_xlnm.Print_Area" localSheetId="0">'Витрины Cryspi'!$A$1:$J$229</definedName>
    <definedName name="_xlnm.Print_Titles" localSheetId="0">'Витрины Cryspi'!$8:$9</definedName>
    <definedName name="А30">"#REF!"</definedName>
    <definedName name="ВЫБЕРИТЕ_ВАЛЮТУ">NA()</definedName>
    <definedName name="_xlnm.Print_Titles" localSheetId="0">'Витрины Cryspi'!$8:$9</definedName>
    <definedName name="_xlnm.Print_Area" localSheetId="0">'Витрины Cryspi'!$A$1:$J$229</definedName>
  </definedNames>
  <calcPr fullCalcOnLoad="1"/>
</workbook>
</file>

<file path=xl/sharedStrings.xml><?xml version="1.0" encoding="utf-8"?>
<sst xmlns="http://schemas.openxmlformats.org/spreadsheetml/2006/main" count="743" uniqueCount="299">
  <si>
    <t>складская программа</t>
  </si>
  <si>
    <t>№</t>
  </si>
  <si>
    <t>Комплектация</t>
  </si>
  <si>
    <t>Изображение</t>
  </si>
  <si>
    <t>Наименование</t>
  </si>
  <si>
    <t>Температурный режим,°C</t>
  </si>
  <si>
    <t>Площадь экспозиции, кв.м.</t>
  </si>
  <si>
    <t>Цена производителя, руб. (с НДС)</t>
  </si>
  <si>
    <t>Витрины серии OCTAVA U NEW, глубина выкладки 505 мм, стандартный Ral 3002.</t>
  </si>
  <si>
    <t>Стандартная комплектация:</t>
  </si>
  <si>
    <t>Среднетемпературные</t>
  </si>
  <si>
    <t>- агрегат</t>
  </si>
  <si>
    <t xml:space="preserve">Octava U New 1000 </t>
  </si>
  <si>
    <t>0…+7</t>
  </si>
  <si>
    <t>1000х800х1241</t>
  </si>
  <si>
    <t>- испаритель</t>
  </si>
  <si>
    <t xml:space="preserve">Octava U New 1200 </t>
  </si>
  <si>
    <t>1180х800х1241</t>
  </si>
  <si>
    <t>- шторки из оргстекла</t>
  </si>
  <si>
    <t xml:space="preserve">Octava U New 1500 </t>
  </si>
  <si>
    <t>1480х800х1241</t>
  </si>
  <si>
    <t>- комплект боковин и боковых стекол</t>
  </si>
  <si>
    <t xml:space="preserve">Octava U New 1800 </t>
  </si>
  <si>
    <t>1780х800х1241</t>
  </si>
  <si>
    <t>- комплект фронтальных стекол</t>
  </si>
  <si>
    <t>Средне-низкотемпературные</t>
  </si>
  <si>
    <t>- ёмкость для сбора талой воды</t>
  </si>
  <si>
    <t xml:space="preserve">Octava U New SN 1000 </t>
  </si>
  <si>
    <t>-6…+6</t>
  </si>
  <si>
    <t>- светильник с люминесцентной лампой</t>
  </si>
  <si>
    <t xml:space="preserve">Octava U New SN 1200 </t>
  </si>
  <si>
    <t>- электронный пульт управления (ВПСН/ВПН)</t>
  </si>
  <si>
    <t xml:space="preserve">Octava U New SN 1500 </t>
  </si>
  <si>
    <t>- ТЭНы оттайки испарителей (ВПСН/ВПН)</t>
  </si>
  <si>
    <t xml:space="preserve">Octava U New SN 1800 </t>
  </si>
  <si>
    <t>- деревянная тара</t>
  </si>
  <si>
    <t>Низкотемпературные</t>
  </si>
  <si>
    <t xml:space="preserve">Octava U New M 1000 </t>
  </si>
  <si>
    <t xml:space="preserve"> -13…-15</t>
  </si>
  <si>
    <t xml:space="preserve">Octava U New M 1200 </t>
  </si>
  <si>
    <t xml:space="preserve">Octava U New M 1500 </t>
  </si>
  <si>
    <t xml:space="preserve">Octava U New M 1800 </t>
  </si>
  <si>
    <t>Кассовые прилавки</t>
  </si>
  <si>
    <t>Octava U New КНП 700</t>
  </si>
  <si>
    <t>-</t>
  </si>
  <si>
    <t>700х800х940</t>
  </si>
  <si>
    <t>Octava U New КНП 620 ББ</t>
  </si>
  <si>
    <t>620х800х940</t>
  </si>
  <si>
    <t>Витрины серии OCTAVA U NEW LX, глубина выкладки 505 мм, стандартный Ral 3002.</t>
  </si>
  <si>
    <t>- агрегат; - испаритель; - шторки из оргстекла</t>
  </si>
  <si>
    <t xml:space="preserve">Octava U New LX 1000 </t>
  </si>
  <si>
    <t>- экспозиционные полки из нерж. cтали</t>
  </si>
  <si>
    <t xml:space="preserve">Octava U New LX 1200 </t>
  </si>
  <si>
    <t>- дополнительная стеклянная полка</t>
  </si>
  <si>
    <t xml:space="preserve">Octava U New LX 1500 </t>
  </si>
  <si>
    <t xml:space="preserve">Octava U New LX 1800 </t>
  </si>
  <si>
    <t xml:space="preserve">Octava U New LX SN 1000 </t>
  </si>
  <si>
    <t xml:space="preserve">Octava U New LX SN 1200 </t>
  </si>
  <si>
    <t>- электронный пульт управления</t>
  </si>
  <si>
    <t xml:space="preserve">Octava U New LX SN 1500 </t>
  </si>
  <si>
    <t xml:space="preserve">Octava U New LX SN 1800 </t>
  </si>
  <si>
    <t>Витрины серии OCTAVA, глубина выкладки 660 мм, стандартный Ral 3002.</t>
  </si>
  <si>
    <t xml:space="preserve">Octava 1200 </t>
  </si>
  <si>
    <t>1180х955х1265</t>
  </si>
  <si>
    <t xml:space="preserve">Octava 1500 </t>
  </si>
  <si>
    <t>1480х955х1265</t>
  </si>
  <si>
    <t xml:space="preserve">Octava 1800 </t>
  </si>
  <si>
    <t>1780х955х1265</t>
  </si>
  <si>
    <t xml:space="preserve">Octava SN 1200 </t>
  </si>
  <si>
    <t>- полка навесная стеклянная на прямых витринах</t>
  </si>
  <si>
    <t xml:space="preserve">Octava SN 1500 </t>
  </si>
  <si>
    <t xml:space="preserve">Octava SN 1800 </t>
  </si>
  <si>
    <t xml:space="preserve">Octava M 1200 </t>
  </si>
  <si>
    <t>- ТЭНы оттайки испарителей</t>
  </si>
  <si>
    <t xml:space="preserve">Octava M 1500 </t>
  </si>
  <si>
    <t xml:space="preserve">Octava M 1800 </t>
  </si>
  <si>
    <t>Кондитерские</t>
  </si>
  <si>
    <t>Octava К 1200</t>
  </si>
  <si>
    <t>+1…+10</t>
  </si>
  <si>
    <t>1200х970х1400</t>
  </si>
  <si>
    <t>Octava К 1500</t>
  </si>
  <si>
    <t>1500х970х1400</t>
  </si>
  <si>
    <t>Угловые витрины и кассовые прилавки</t>
  </si>
  <si>
    <t>Octava OC (угол внеш.)</t>
  </si>
  <si>
    <t>1180х1180х1265</t>
  </si>
  <si>
    <t>Octava IC (угол внутр.)</t>
  </si>
  <si>
    <t>1354х1354х1265</t>
  </si>
  <si>
    <t>Octava КНП 620 ББ</t>
  </si>
  <si>
    <t>620х917х900</t>
  </si>
  <si>
    <t>Octava КНП 700 с боковинами</t>
  </si>
  <si>
    <t>700х924х900</t>
  </si>
  <si>
    <t xml:space="preserve">Octava КНП 1200 </t>
  </si>
  <si>
    <t>1200х924х900</t>
  </si>
  <si>
    <t>Octava КНП 980</t>
  </si>
  <si>
    <t>980х924х900</t>
  </si>
  <si>
    <t>Octava КНП OC 90 ББ</t>
  </si>
  <si>
    <t>1592х850х900</t>
  </si>
  <si>
    <t>Octava КНП OC 90</t>
  </si>
  <si>
    <t>1632х871х900</t>
  </si>
  <si>
    <t>Octava КНП IC 90 ББ</t>
  </si>
  <si>
    <t>Octava КНП IC 90</t>
  </si>
  <si>
    <t>Витрины серии GAMMA-2, глубина выкладки 760 мм, стандартный Ral 3004.</t>
  </si>
  <si>
    <t>Gamma-2 1200</t>
  </si>
  <si>
    <t>с боковинами</t>
  </si>
  <si>
    <t>1218х1093х1300</t>
  </si>
  <si>
    <t>без боковин</t>
  </si>
  <si>
    <t>1118х1093х1300</t>
  </si>
  <si>
    <t>Gamma-2 1500</t>
  </si>
  <si>
    <t>1518х1093х1300</t>
  </si>
  <si>
    <t>1418х1093х1300</t>
  </si>
  <si>
    <t>Gamma-2 1800</t>
  </si>
  <si>
    <t>1818х1093х1300</t>
  </si>
  <si>
    <t>- экспозиционные полки из шлифованной стали</t>
  </si>
  <si>
    <t>1718х1093х1300</t>
  </si>
  <si>
    <t>Gamma-2 SN 1200</t>
  </si>
  <si>
    <t>Gamma-2 SN 1500</t>
  </si>
  <si>
    <t>Gamma-2 SN 1800</t>
  </si>
  <si>
    <t>Gamma-2 М 1200</t>
  </si>
  <si>
    <t>от -18</t>
  </si>
  <si>
    <t>Gamma-2 М 1500</t>
  </si>
  <si>
    <t>Gamma-2 М 1800</t>
  </si>
  <si>
    <t>Gamma-2 K 1350</t>
  </si>
  <si>
    <t>1350х890х1400</t>
  </si>
  <si>
    <t>1250х890х1400</t>
  </si>
  <si>
    <t>Gamma-2 K 1600</t>
  </si>
  <si>
    <t>1600х890х1400</t>
  </si>
  <si>
    <t>1500х890х1400</t>
  </si>
  <si>
    <t>Gamma-2 OC 90 (угол внеш.)</t>
  </si>
  <si>
    <t>1180х1180х1300</t>
  </si>
  <si>
    <t>1130х1130х1300</t>
  </si>
  <si>
    <t>Gamma-2 IC 90 (угол внутр.)</t>
  </si>
  <si>
    <t>1355х1355х1300</t>
  </si>
  <si>
    <t>1305х1305х1300</t>
  </si>
  <si>
    <t>Gamma-2 КНП 1020</t>
  </si>
  <si>
    <t>1000х1100х940</t>
  </si>
  <si>
    <t>Gamma-2 КНП 920 ББ</t>
  </si>
  <si>
    <t>920х1100х940</t>
  </si>
  <si>
    <t>Gamma-2 КНП 800</t>
  </si>
  <si>
    <t>800х1100х940</t>
  </si>
  <si>
    <t>Gamma-2 КНП 700 ББ</t>
  </si>
  <si>
    <t>700х1100х940</t>
  </si>
  <si>
    <t>Gamma-2 КНП 600</t>
  </si>
  <si>
    <t>600х1100х940</t>
  </si>
  <si>
    <t>Gamma-2 КНП 600 ББ</t>
  </si>
  <si>
    <t>Gamma-2 КНП 500 ББ</t>
  </si>
  <si>
    <t>500х1100х940</t>
  </si>
  <si>
    <t>Gamma-2 ОС КНП (угол внеш.)</t>
  </si>
  <si>
    <t>1145х1145х930</t>
  </si>
  <si>
    <t>1095х1095х930</t>
  </si>
  <si>
    <t>Gamma-2 IC КНП (угол внутр.)</t>
  </si>
  <si>
    <t>1275х1275х930</t>
  </si>
  <si>
    <t>1225х1225х930</t>
  </si>
  <si>
    <t>Витрины серии GAMMA-2 LED, глубина выкладки 760 мм, стандартный Ral 3004.</t>
  </si>
  <si>
    <t>Gamma-2 1200 LED</t>
  </si>
  <si>
    <t>Gamma-2 1500 LED</t>
  </si>
  <si>
    <t>Gamma-2 1800 LED</t>
  </si>
  <si>
    <t>- светодиодная подсветка</t>
  </si>
  <si>
    <t>Gamma-2 SN 1200 LED</t>
  </si>
  <si>
    <t>Gamma-2 SN 1500 LED</t>
  </si>
  <si>
    <t>Gamma-2 SN 1800 LED</t>
  </si>
  <si>
    <t>Gamma-2 М 1200 LED</t>
  </si>
  <si>
    <t>Gamma-2 М 1500 LED</t>
  </si>
  <si>
    <t>Gamma-2 М 1800 LED</t>
  </si>
  <si>
    <t>Витрины серии MAGNUM, глубина выкладки 860 мм, стандартный Ral 7016</t>
  </si>
  <si>
    <t>Magnum 1250 Д</t>
  </si>
  <si>
    <t>1330х1100х1225</t>
  </si>
  <si>
    <t>- боковая панель со стеклом правая/левая</t>
  </si>
  <si>
    <t>1250х1100х1225</t>
  </si>
  <si>
    <t>Magnum 1880 Д</t>
  </si>
  <si>
    <t>1960х1100х1225</t>
  </si>
  <si>
    <t>1880х1100х1225</t>
  </si>
  <si>
    <t>- электрооттайка испарителя (ВПСН/ВПН)</t>
  </si>
  <si>
    <t>Magnum 2500 Д</t>
  </si>
  <si>
    <t>2580х1100х1225</t>
  </si>
  <si>
    <t>- экспозиционные полки (нерж. сталь)</t>
  </si>
  <si>
    <t>2500х1100х1225</t>
  </si>
  <si>
    <t>- светильник с люминисцентной лампой (кроме SG)</t>
  </si>
  <si>
    <t>Magnum 3750 Д</t>
  </si>
  <si>
    <t>3830х1100х1225</t>
  </si>
  <si>
    <t>- ночные шторки (оргстекло)</t>
  </si>
  <si>
    <t>3750х1100х1225</t>
  </si>
  <si>
    <t>- защитный экран фронтальных стекол (ВПСН/ВПН)</t>
  </si>
  <si>
    <t>- ТЭНы обогрева ванны (H)</t>
  </si>
  <si>
    <t>Magnum SN 1250 Д</t>
  </si>
  <si>
    <t>- лотки (в ванне тепловой) 2шт. (H)</t>
  </si>
  <si>
    <t>- устройство регулирования температуры - термостат IMIT TR2</t>
  </si>
  <si>
    <t>Magnum SN 1880 Д</t>
  </si>
  <si>
    <t>- деревянная упаковка</t>
  </si>
  <si>
    <t>Magnum SN 2500 Д</t>
  </si>
  <si>
    <t>Magnum SN 3750 Д</t>
  </si>
  <si>
    <t>Magnum F 1250 Д</t>
  </si>
  <si>
    <t>-25...-18</t>
  </si>
  <si>
    <t>Magnum F 1880 Д</t>
  </si>
  <si>
    <t>Magnum F 2500 Д</t>
  </si>
  <si>
    <t>Magnum F 3750 Д</t>
  </si>
  <si>
    <t>Среднетемпературные с низким стеклом</t>
  </si>
  <si>
    <t>Magnum SG 1250 Д</t>
  </si>
  <si>
    <t>1330х1100х895</t>
  </si>
  <si>
    <t>1250х1100х895</t>
  </si>
  <si>
    <t>Magnum SG 1880 Д</t>
  </si>
  <si>
    <t>1960х1100х895</t>
  </si>
  <si>
    <t>1880х1100х895</t>
  </si>
  <si>
    <t>Magnum SG 2500 Д</t>
  </si>
  <si>
    <t>2580х1100х895</t>
  </si>
  <si>
    <t>2500х1100х895</t>
  </si>
  <si>
    <t>Magnum SG 3750 Д</t>
  </si>
  <si>
    <t>3830х1100х895</t>
  </si>
  <si>
    <t>3750х1100х895</t>
  </si>
  <si>
    <t>Угловые витрины</t>
  </si>
  <si>
    <t>Magnum OC 90 Д</t>
  </si>
  <si>
    <t>1836х1836х1225</t>
  </si>
  <si>
    <t>1796х1796х1225</t>
  </si>
  <si>
    <t>Magnum ОC SG 90 Д</t>
  </si>
  <si>
    <t>1836х1836х895</t>
  </si>
  <si>
    <t>1796х1796х895</t>
  </si>
  <si>
    <t>Magnum IC 90 Д</t>
  </si>
  <si>
    <t>1706х1706х1225</t>
  </si>
  <si>
    <t>1666х1666х1225</t>
  </si>
  <si>
    <t>Magnum IC SG 90 Д</t>
  </si>
  <si>
    <t>1706х1706х895</t>
  </si>
  <si>
    <t>1666х1666х895</t>
  </si>
  <si>
    <t>Высокотемпературная</t>
  </si>
  <si>
    <t>Magnum Н 1250</t>
  </si>
  <si>
    <t>+30...+100</t>
  </si>
  <si>
    <t>1330х1265х1198</t>
  </si>
  <si>
    <t>Magnum КНП 800 ББ</t>
  </si>
  <si>
    <t>880х1090х832</t>
  </si>
  <si>
    <t>800х1090х832</t>
  </si>
  <si>
    <t>Magnum КНП 940 ББ</t>
  </si>
  <si>
    <t>1020х1090х832</t>
  </si>
  <si>
    <t>940х1090х832</t>
  </si>
  <si>
    <t>Охлаждаемые пристенные стеллажи ALT_NEW, 4 полки 470 мм в комплекте, стандартный Ral 3002.</t>
  </si>
  <si>
    <t>ALT_N S 1350</t>
  </si>
  <si>
    <t>1325х817х2000</t>
  </si>
  <si>
    <t>1255х817х2000</t>
  </si>
  <si>
    <t>ALT_N S 1650</t>
  </si>
  <si>
    <t>1675х817х2000</t>
  </si>
  <si>
    <t>1605х817х2000</t>
  </si>
  <si>
    <t>- вентиляторы</t>
  </si>
  <si>
    <t>ALT_N S 1950</t>
  </si>
  <si>
    <t>1955х817х2000</t>
  </si>
  <si>
    <t>1885х817х2000</t>
  </si>
  <si>
    <t>- четыре ряда экспозиционных полок из крашенной оцинкованной стали без ценникодержателей глубиной 470 мм</t>
  </si>
  <si>
    <t>ALT_N S 2550</t>
  </si>
  <si>
    <t>2575х817х2000</t>
  </si>
  <si>
    <t>2505х817х2000</t>
  </si>
  <si>
    <t>ALT_N S 1350 с выпаривателем</t>
  </si>
  <si>
    <t>- ночные шторки из теплосберегающего материала</t>
  </si>
  <si>
    <t>ALT_N S 1650 с выпаривателем</t>
  </si>
  <si>
    <t>ALT_N S 1950 с выпаривателем</t>
  </si>
  <si>
    <t>ALT_N S 2550 с выпаривателем</t>
  </si>
  <si>
    <t>Охлаждаемые пристенные стеллажи ALT_NEW LED, 4 полки 470 мм в комплекте, стандартный Ral 3002.</t>
  </si>
  <si>
    <t>ALT_N S 1350 LED</t>
  </si>
  <si>
    <t>ALT_N S 1650 LED</t>
  </si>
  <si>
    <t>ALT_N S 1950 LED</t>
  </si>
  <si>
    <t>ALT_N S 2550 LED</t>
  </si>
  <si>
    <t>ALT_N S 1350 LED с выпаривателем</t>
  </si>
  <si>
    <t>ALT_N S 1650 LED с выпаривателем</t>
  </si>
  <si>
    <t>ALT_N S 1950 LED с выпаривателем</t>
  </si>
  <si>
    <t>ALT_N S 2550 LED с выпаривателем</t>
  </si>
  <si>
    <t>Кондитерские витрины Elegia</t>
  </si>
  <si>
    <r>
      <t xml:space="preserve">Стандартная комплектация:
</t>
    </r>
    <r>
      <rPr>
        <sz val="10"/>
        <color indexed="8"/>
        <rFont val="Cambria"/>
        <family val="1"/>
      </rPr>
      <t xml:space="preserve"> - агрегат; - испаритель; - стеклопакеты;
- комплект боковых стекол; - фронтальное стеклоСтандартная комплектация:
 - агрегат; - испаритель; - стеклопакеты;
- комплект боковых стекол; - фронтальное стекло</t>
    </r>
  </si>
  <si>
    <t>Elegia K 1240</t>
  </si>
  <si>
    <t>1240х963х1400</t>
  </si>
  <si>
    <t>- выпариватель; - люминесцентный светильник
- электронный пульт управления; - ТЭНы оттайки испарителей; - деревянная тара- выпариватель; - люминесцентный светильник
- электронный пульт управления; - ТЭНы оттайки испарителей; - деревянная тара</t>
  </si>
  <si>
    <t>Elegia KНП 1000</t>
  </si>
  <si>
    <t>1040х963х994</t>
  </si>
  <si>
    <t>Кондитерские витрины Elegia premium</t>
  </si>
  <si>
    <t>Elegia Premium К 1240</t>
  </si>
  <si>
    <t>1240х930х1400</t>
  </si>
  <si>
    <t xml:space="preserve"> - агрегат; - испаритель; - стеклопакеты</t>
  </si>
  <si>
    <t>Elegia Premium К 940</t>
  </si>
  <si>
    <t>940х930х1400</t>
  </si>
  <si>
    <t xml:space="preserve">- комплект боковых стекол; - фронтальное стекло; </t>
  </si>
  <si>
    <t>Угловые неохлаждаемые витрины и неохлаждаемые прилавки-витрины</t>
  </si>
  <si>
    <t>- выпариватель; - люминесцентный светильник</t>
  </si>
  <si>
    <t>Elegia Premium К OC 45`</t>
  </si>
  <si>
    <t>1350х860х1400</t>
  </si>
  <si>
    <t xml:space="preserve">Elegia Premium KN 1240 </t>
  </si>
  <si>
    <t>1240х928х1400</t>
  </si>
  <si>
    <t xml:space="preserve">Elegia Premium КN 940 </t>
  </si>
  <si>
    <t>940х928х1400</t>
  </si>
  <si>
    <t>Elegia Premium КНП 1037</t>
  </si>
  <si>
    <t>1037х930х933</t>
  </si>
  <si>
    <t>Кондитерские витрины Elegia Quadro</t>
  </si>
  <si>
    <t>Elegia Quadro К 850</t>
  </si>
  <si>
    <t>850х764х1312</t>
  </si>
  <si>
    <t>Elegia Quadro К 1000</t>
  </si>
  <si>
    <t>фев,17</t>
  </si>
  <si>
    <t>Elegia Quadro K 1250</t>
  </si>
  <si>
    <t>- выпариватель; - LED подсветка в стойках и полках</t>
  </si>
  <si>
    <t>Угловые неохлаждаемые витрины</t>
  </si>
  <si>
    <r>
      <t>Elegia Quadro K OC 45°</t>
    </r>
    <r>
      <rPr>
        <sz val="10"/>
        <color indexed="8"/>
        <rFont val="Cambria"/>
        <family val="1"/>
      </rPr>
      <t xml:space="preserve"> </t>
    </r>
  </si>
  <si>
    <t>март,17</t>
  </si>
  <si>
    <t>Базовая 
цена, руб.</t>
  </si>
  <si>
    <t>Базовая 
цена, руб. б/НДС</t>
  </si>
  <si>
    <t>Габариты, 
(ДxГxВ) мм</t>
  </si>
  <si>
    <t>с 01.06.2017</t>
  </si>
  <si>
    <t xml:space="preserve">Цена по акции, до 28.07.2017г (-5%)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</si>
</sst>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0\ _₽_-;\-* #,##0.00\ _₽_-;_-* \-??\ _₽_-;_-@_-"/>
    <numFmt numFmtId="166" formatCode="_-* #,##0_р_._-;\-* #,##0_р_._-;_-* \-??_р_._-;_-@_-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"/>
      <family val="2"/>
    </font>
    <font>
      <u val="single"/>
      <sz val="10"/>
      <color indexed="3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Cambria"/>
      <family val="1"/>
    </font>
    <font>
      <i/>
      <sz val="10"/>
      <name val="Times New Roman"/>
      <family val="1"/>
    </font>
    <font>
      <b/>
      <sz val="9"/>
      <name val="Arial Cyr"/>
      <family val="2"/>
    </font>
    <font>
      <b/>
      <sz val="18"/>
      <name val="Arial Cyr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b/>
      <sz val="11"/>
      <color indexed="9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0"/>
      <color indexed="8"/>
      <name val="Cambria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4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4"/>
      </bottom>
    </border>
    <border>
      <left style="thin">
        <color indexed="8"/>
      </left>
      <right style="thin">
        <color indexed="8"/>
      </right>
      <top style="thin">
        <color indexed="24"/>
      </top>
      <bottom style="thin">
        <color indexed="24"/>
      </bottom>
    </border>
    <border>
      <left style="thin">
        <color indexed="8"/>
      </left>
      <right style="thin">
        <color indexed="8"/>
      </right>
      <top style="thin">
        <color indexed="24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3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3" fillId="0" borderId="0">
      <alignment/>
      <protection/>
    </xf>
    <xf numFmtId="165" fontId="3" fillId="0" borderId="0">
      <alignment/>
      <protection/>
    </xf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9" fillId="33" borderId="0" xfId="55" applyFont="1" applyFill="1" applyProtection="1">
      <alignment/>
      <protection hidden="1"/>
    </xf>
    <xf numFmtId="0" fontId="10" fillId="33" borderId="0" xfId="55" applyFont="1" applyFill="1" applyAlignment="1">
      <alignment horizontal="center"/>
      <protection/>
    </xf>
    <xf numFmtId="0" fontId="6" fillId="33" borderId="0" xfId="55" applyFont="1" applyFill="1">
      <alignment/>
      <protection/>
    </xf>
    <xf numFmtId="0" fontId="12" fillId="33" borderId="0" xfId="55" applyFont="1" applyFill="1" applyAlignment="1">
      <alignment horizontal="center"/>
      <protection/>
    </xf>
    <xf numFmtId="14" fontId="8" fillId="33" borderId="0" xfId="55" applyNumberFormat="1" applyFont="1" applyFill="1" applyBorder="1" applyAlignment="1">
      <alignment horizontal="left" wrapText="1"/>
      <protection/>
    </xf>
    <xf numFmtId="0" fontId="8" fillId="34" borderId="0" xfId="55" applyFont="1" applyFill="1" applyBorder="1">
      <alignment/>
      <protection/>
    </xf>
    <xf numFmtId="0" fontId="8" fillId="34" borderId="0" xfId="55" applyFont="1" applyFill="1" applyBorder="1" applyAlignment="1">
      <alignment horizontal="center" wrapText="1"/>
      <protection/>
    </xf>
    <xf numFmtId="0" fontId="8" fillId="33" borderId="0" xfId="55" applyFont="1" applyFill="1" applyBorder="1" applyAlignment="1">
      <alignment horizontal="center" wrapText="1"/>
      <protection/>
    </xf>
    <xf numFmtId="0" fontId="13" fillId="0" borderId="0" xfId="55" applyFont="1" applyFill="1" applyAlignment="1">
      <alignment horizontal="right" vertical="center"/>
      <protection/>
    </xf>
    <xf numFmtId="0" fontId="13" fillId="33" borderId="0" xfId="55" applyFont="1" applyFill="1" applyAlignment="1">
      <alignment horizontal="right" vertical="center"/>
      <protection/>
    </xf>
    <xf numFmtId="0" fontId="1" fillId="33" borderId="0" xfId="44" applyNumberFormat="1" applyFill="1" applyBorder="1" applyAlignment="1" applyProtection="1">
      <alignment horizontal="center" vertical="center"/>
      <protection/>
    </xf>
    <xf numFmtId="0" fontId="15" fillId="35" borderId="10" xfId="55" applyFont="1" applyFill="1" applyBorder="1" applyAlignment="1">
      <alignment horizontal="center" vertical="center"/>
      <protection/>
    </xf>
    <xf numFmtId="0" fontId="16" fillId="35" borderId="11" xfId="55" applyFont="1" applyFill="1" applyBorder="1" applyAlignment="1">
      <alignment vertical="center"/>
      <protection/>
    </xf>
    <xf numFmtId="0" fontId="16" fillId="35" borderId="12" xfId="55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0" fontId="15" fillId="35" borderId="14" xfId="55" applyFont="1" applyFill="1" applyBorder="1" applyAlignment="1">
      <alignment vertical="center" wrapText="1"/>
      <protection/>
    </xf>
    <xf numFmtId="0" fontId="16" fillId="35" borderId="11" xfId="55" applyFont="1" applyFill="1" applyBorder="1" applyAlignment="1">
      <alignment vertical="center" wrapText="1"/>
      <protection/>
    </xf>
    <xf numFmtId="166" fontId="16" fillId="35" borderId="11" xfId="71" applyNumberFormat="1" applyFont="1" applyFill="1" applyBorder="1" applyAlignment="1" applyProtection="1">
      <alignment vertical="center" wrapText="1"/>
      <protection/>
    </xf>
    <xf numFmtId="166" fontId="16" fillId="35" borderId="12" xfId="71" applyNumberFormat="1" applyFont="1" applyFill="1" applyBorder="1" applyAlignment="1" applyProtection="1">
      <alignment vertical="center" wrapText="1"/>
      <protection/>
    </xf>
    <xf numFmtId="0" fontId="5" fillId="0" borderId="0" xfId="55" applyFont="1" applyFill="1" applyAlignment="1">
      <alignment horizontal="center"/>
      <protection/>
    </xf>
    <xf numFmtId="0" fontId="8" fillId="0" borderId="15" xfId="55" applyFont="1" applyFill="1" applyBorder="1" applyAlignment="1">
      <alignment vertical="center"/>
      <protection/>
    </xf>
    <xf numFmtId="0" fontId="8" fillId="34" borderId="16" xfId="55" applyFont="1" applyFill="1" applyBorder="1" applyAlignment="1">
      <alignment horizontal="left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2" fontId="8" fillId="0" borderId="17" xfId="55" applyNumberFormat="1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166" fontId="8" fillId="0" borderId="17" xfId="71" applyNumberFormat="1" applyFont="1" applyFill="1" applyBorder="1" applyAlignment="1" applyProtection="1">
      <alignment vertical="center" wrapText="1"/>
      <protection/>
    </xf>
    <xf numFmtId="166" fontId="12" fillId="0" borderId="19" xfId="71" applyNumberFormat="1" applyFont="1" applyFill="1" applyBorder="1" applyAlignment="1" applyProtection="1">
      <alignment vertical="center" wrapText="1"/>
      <protection/>
    </xf>
    <xf numFmtId="0" fontId="8" fillId="34" borderId="20" xfId="55" applyFont="1" applyFill="1" applyBorder="1" applyAlignment="1">
      <alignment horizontal="left" vertical="center" wrapText="1"/>
      <protection/>
    </xf>
    <xf numFmtId="2" fontId="8" fillId="0" borderId="21" xfId="55" applyNumberFormat="1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2" fontId="8" fillId="0" borderId="23" xfId="55" applyNumberFormat="1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166" fontId="8" fillId="0" borderId="23" xfId="71" applyNumberFormat="1" applyFont="1" applyFill="1" applyBorder="1" applyAlignment="1" applyProtection="1">
      <alignment vertical="center" wrapText="1"/>
      <protection/>
    </xf>
    <xf numFmtId="2" fontId="8" fillId="0" borderId="25" xfId="55" applyNumberFormat="1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2" fontId="16" fillId="35" borderId="11" xfId="55" applyNumberFormat="1" applyFont="1" applyFill="1" applyBorder="1" applyAlignment="1">
      <alignment vertical="center" wrapText="1"/>
      <protection/>
    </xf>
    <xf numFmtId="0" fontId="8" fillId="0" borderId="16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166" fontId="8" fillId="0" borderId="21" xfId="71" applyNumberFormat="1" applyFont="1" applyFill="1" applyBorder="1" applyAlignment="1" applyProtection="1">
      <alignment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vertical="center"/>
      <protection/>
    </xf>
    <xf numFmtId="0" fontId="8" fillId="0" borderId="27" xfId="55" applyFont="1" applyFill="1" applyBorder="1" applyAlignment="1">
      <alignment horizontal="left" vertical="center" wrapText="1"/>
      <protection/>
    </xf>
    <xf numFmtId="0" fontId="12" fillId="0" borderId="28" xfId="55" applyFont="1" applyFill="1" applyBorder="1" applyAlignment="1">
      <alignment vertical="center"/>
      <protection/>
    </xf>
    <xf numFmtId="0" fontId="8" fillId="0" borderId="25" xfId="55" applyFont="1" applyFill="1" applyBorder="1" applyAlignment="1">
      <alignment vertical="center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8" fillId="0" borderId="23" xfId="55" applyFont="1" applyFill="1" applyBorder="1" applyAlignment="1">
      <alignment vertical="center"/>
      <protection/>
    </xf>
    <xf numFmtId="0" fontId="16" fillId="35" borderId="11" xfId="55" applyFont="1" applyFill="1" applyBorder="1" applyAlignment="1">
      <alignment horizontal="left" vertical="center" wrapText="1"/>
      <protection/>
    </xf>
    <xf numFmtId="0" fontId="12" fillId="33" borderId="25" xfId="55" applyFont="1" applyFill="1" applyBorder="1" applyAlignment="1">
      <alignment horizontal="center" vertical="center"/>
      <protection/>
    </xf>
    <xf numFmtId="0" fontId="8" fillId="33" borderId="25" xfId="55" applyFont="1" applyFill="1" applyBorder="1" applyAlignment="1">
      <alignment vertical="center" wrapText="1"/>
      <protection/>
    </xf>
    <xf numFmtId="0" fontId="15" fillId="35" borderId="15" xfId="55" applyFont="1" applyFill="1" applyBorder="1" applyAlignment="1">
      <alignment vertical="center" wrapText="1"/>
      <protection/>
    </xf>
    <xf numFmtId="0" fontId="16" fillId="35" borderId="0" xfId="55" applyFont="1" applyFill="1" applyBorder="1" applyAlignment="1">
      <alignment vertical="center" wrapText="1"/>
      <protection/>
    </xf>
    <xf numFmtId="0" fontId="16" fillId="35" borderId="29" xfId="55" applyFont="1" applyFill="1" applyBorder="1" applyAlignment="1">
      <alignment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2" fontId="8" fillId="0" borderId="30" xfId="55" applyNumberFormat="1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166" fontId="8" fillId="0" borderId="30" xfId="71" applyNumberFormat="1" applyFont="1" applyFill="1" applyBorder="1" applyAlignment="1" applyProtection="1">
      <alignment vertical="center" wrapText="1"/>
      <protection/>
    </xf>
    <xf numFmtId="166" fontId="17" fillId="0" borderId="30" xfId="71" applyNumberFormat="1" applyFont="1" applyFill="1" applyBorder="1" applyAlignment="1" applyProtection="1">
      <alignment vertical="center" wrapText="1"/>
      <protection/>
    </xf>
    <xf numFmtId="0" fontId="12" fillId="0" borderId="25" xfId="55" applyFont="1" applyFill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/>
      <protection/>
    </xf>
    <xf numFmtId="166" fontId="8" fillId="0" borderId="30" xfId="71" applyNumberFormat="1" applyFont="1" applyFill="1" applyBorder="1" applyAlignment="1" applyProtection="1">
      <alignment/>
      <protection/>
    </xf>
    <xf numFmtId="0" fontId="8" fillId="0" borderId="23" xfId="55" applyFont="1" applyBorder="1" applyAlignment="1">
      <alignment horizontal="center"/>
      <protection/>
    </xf>
    <xf numFmtId="166" fontId="8" fillId="0" borderId="23" xfId="71" applyNumberFormat="1" applyFont="1" applyFill="1" applyBorder="1" applyAlignment="1" applyProtection="1">
      <alignment/>
      <protection/>
    </xf>
    <xf numFmtId="0" fontId="8" fillId="0" borderId="21" xfId="55" applyFont="1" applyBorder="1" applyAlignment="1">
      <alignment horizontal="center"/>
      <protection/>
    </xf>
    <xf numFmtId="166" fontId="8" fillId="0" borderId="32" xfId="71" applyNumberFormat="1" applyFont="1" applyFill="1" applyBorder="1" applyAlignment="1" applyProtection="1">
      <alignment vertical="center" wrapText="1"/>
      <protection/>
    </xf>
    <xf numFmtId="0" fontId="8" fillId="0" borderId="18" xfId="55" applyFont="1" applyFill="1" applyBorder="1" applyAlignment="1">
      <alignment horizontal="center"/>
      <protection/>
    </xf>
    <xf numFmtId="166" fontId="5" fillId="0" borderId="0" xfId="55" applyNumberFormat="1" applyFont="1" applyAlignment="1">
      <alignment horizontal="center"/>
      <protection/>
    </xf>
    <xf numFmtId="166" fontId="8" fillId="0" borderId="33" xfId="71" applyNumberFormat="1" applyFont="1" applyFill="1" applyBorder="1" applyAlignment="1" applyProtection="1">
      <alignment horizontal="center"/>
      <protection/>
    </xf>
    <xf numFmtId="0" fontId="6" fillId="0" borderId="0" xfId="55" applyFont="1" applyFill="1">
      <alignment/>
      <protection/>
    </xf>
    <xf numFmtId="2" fontId="16" fillId="35" borderId="0" xfId="55" applyNumberFormat="1" applyFont="1" applyFill="1" applyBorder="1" applyAlignment="1">
      <alignment vertical="center" wrapText="1"/>
      <protection/>
    </xf>
    <xf numFmtId="0" fontId="8" fillId="34" borderId="34" xfId="55" applyFont="1" applyFill="1" applyBorder="1" applyAlignment="1">
      <alignment horizontal="left" vertical="center" wrapText="1"/>
      <protection/>
    </xf>
    <xf numFmtId="0" fontId="8" fillId="0" borderId="34" xfId="55" applyFont="1" applyFill="1" applyBorder="1" applyAlignment="1">
      <alignment horizontal="center"/>
      <protection/>
    </xf>
    <xf numFmtId="166" fontId="8" fillId="0" borderId="34" xfId="71" applyNumberFormat="1" applyFont="1" applyFill="1" applyBorder="1" applyAlignment="1" applyProtection="1">
      <alignment vertical="center" wrapText="1"/>
      <protection/>
    </xf>
    <xf numFmtId="0" fontId="8" fillId="0" borderId="32" xfId="55" applyFont="1" applyFill="1" applyBorder="1" applyAlignment="1">
      <alignment horizontal="left" vertical="center" wrapText="1"/>
      <protection/>
    </xf>
    <xf numFmtId="0" fontId="8" fillId="0" borderId="32" xfId="55" applyFont="1" applyFill="1" applyBorder="1" applyAlignment="1">
      <alignment horizontal="center"/>
      <protection/>
    </xf>
    <xf numFmtId="0" fontId="8" fillId="34" borderId="32" xfId="55" applyFont="1" applyFill="1" applyBorder="1" applyAlignment="1">
      <alignment horizontal="left" vertical="center" wrapText="1"/>
      <protection/>
    </xf>
    <xf numFmtId="2" fontId="8" fillId="0" borderId="32" xfId="55" applyNumberFormat="1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left" vertical="center" wrapText="1"/>
      <protection/>
    </xf>
    <xf numFmtId="0" fontId="8" fillId="0" borderId="35" xfId="55" applyFont="1" applyFill="1" applyBorder="1" applyAlignment="1">
      <alignment horizontal="center"/>
      <protection/>
    </xf>
    <xf numFmtId="166" fontId="8" fillId="0" borderId="35" xfId="71" applyNumberFormat="1" applyFont="1" applyFill="1" applyBorder="1" applyAlignment="1" applyProtection="1">
      <alignment vertical="center" wrapText="1"/>
      <protection/>
    </xf>
    <xf numFmtId="0" fontId="15" fillId="35" borderId="24" xfId="55" applyFont="1" applyFill="1" applyBorder="1" applyAlignment="1">
      <alignment vertical="center" wrapText="1"/>
      <protection/>
    </xf>
    <xf numFmtId="2" fontId="16" fillId="35" borderId="29" xfId="55" applyNumberFormat="1" applyFont="1" applyFill="1" applyBorder="1" applyAlignment="1">
      <alignment vertical="center" wrapText="1"/>
      <protection/>
    </xf>
    <xf numFmtId="0" fontId="8" fillId="0" borderId="32" xfId="55" applyFont="1" applyFill="1" applyBorder="1" applyAlignment="1">
      <alignment horizontal="center" vertical="center" wrapText="1"/>
      <protection/>
    </xf>
    <xf numFmtId="0" fontId="12" fillId="0" borderId="24" xfId="55" applyFont="1" applyFill="1" applyBorder="1" applyAlignment="1">
      <alignment horizontal="center" vertical="center"/>
      <protection/>
    </xf>
    <xf numFmtId="0" fontId="8" fillId="0" borderId="34" xfId="55" applyFont="1" applyFill="1" applyBorder="1" applyAlignment="1">
      <alignment horizontal="left" vertical="center" wrapText="1"/>
      <protection/>
    </xf>
    <xf numFmtId="0" fontId="8" fillId="0" borderId="10" xfId="61" applyFont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9" xfId="55" applyFont="1" applyFill="1" applyBorder="1" applyAlignment="1">
      <alignment horizontal="center" vertical="center"/>
      <protection/>
    </xf>
    <xf numFmtId="2" fontId="8" fillId="0" borderId="10" xfId="55" applyNumberFormat="1" applyFont="1" applyFill="1" applyBorder="1" applyAlignment="1">
      <alignment horizontal="center" vertical="center"/>
      <protection/>
    </xf>
    <xf numFmtId="0" fontId="8" fillId="0" borderId="29" xfId="55" applyFont="1" applyFill="1" applyBorder="1" applyAlignment="1">
      <alignment horizontal="center"/>
      <protection/>
    </xf>
    <xf numFmtId="166" fontId="8" fillId="0" borderId="10" xfId="71" applyNumberFormat="1" applyFont="1" applyFill="1" applyBorder="1" applyAlignment="1" applyProtection="1">
      <alignment vertical="center" wrapText="1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8" fillId="0" borderId="16" xfId="55" applyFont="1" applyBorder="1" applyAlignment="1">
      <alignment horizontal="center" vertical="center" wrapText="1"/>
      <protection/>
    </xf>
    <xf numFmtId="166" fontId="8" fillId="0" borderId="16" xfId="71" applyNumberFormat="1" applyFont="1" applyFill="1" applyBorder="1" applyAlignment="1" applyProtection="1">
      <alignment vertical="center" wrapText="1"/>
      <protection/>
    </xf>
    <xf numFmtId="0" fontId="8" fillId="0" borderId="20" xfId="55" applyFont="1" applyBorder="1" applyAlignment="1">
      <alignment horizontal="center" vertical="center" wrapText="1"/>
      <protection/>
    </xf>
    <xf numFmtId="166" fontId="8" fillId="0" borderId="20" xfId="71" applyNumberFormat="1" applyFont="1" applyFill="1" applyBorder="1" applyAlignment="1" applyProtection="1">
      <alignment vertical="center" wrapText="1"/>
      <protection/>
    </xf>
    <xf numFmtId="0" fontId="8" fillId="0" borderId="25" xfId="55" applyFont="1" applyFill="1" applyBorder="1" applyAlignment="1">
      <alignment vertical="center" wrapText="1"/>
      <protection/>
    </xf>
    <xf numFmtId="0" fontId="8" fillId="0" borderId="27" xfId="55" applyFont="1" applyBorder="1" applyAlignment="1">
      <alignment horizontal="center" vertical="center" wrapText="1"/>
      <protection/>
    </xf>
    <xf numFmtId="166" fontId="8" fillId="0" borderId="27" xfId="71" applyNumberFormat="1" applyFont="1" applyFill="1" applyBorder="1" applyAlignment="1" applyProtection="1">
      <alignment vertical="center" wrapText="1"/>
      <protection/>
    </xf>
    <xf numFmtId="0" fontId="12" fillId="0" borderId="25" xfId="55" applyFont="1" applyFill="1" applyBorder="1" applyAlignment="1">
      <alignment vertical="center" wrapText="1"/>
      <protection/>
    </xf>
    <xf numFmtId="0" fontId="8" fillId="0" borderId="26" xfId="55" applyFont="1" applyFill="1" applyBorder="1" applyAlignment="1">
      <alignment horizontal="left" vertical="center" wrapText="1"/>
      <protection/>
    </xf>
    <xf numFmtId="0" fontId="8" fillId="0" borderId="17" xfId="55" applyFont="1" applyBorder="1" applyAlignment="1">
      <alignment horizontal="center" vertical="center"/>
      <protection/>
    </xf>
    <xf numFmtId="2" fontId="8" fillId="0" borderId="17" xfId="55" applyNumberFormat="1" applyFont="1" applyBorder="1" applyAlignment="1">
      <alignment horizontal="center" vertical="center"/>
      <protection/>
    </xf>
    <xf numFmtId="0" fontId="8" fillId="0" borderId="36" xfId="55" applyFont="1" applyFill="1" applyBorder="1" applyAlignment="1">
      <alignment horizontal="left" vertical="center" wrapText="1"/>
      <protection/>
    </xf>
    <xf numFmtId="0" fontId="8" fillId="0" borderId="25" xfId="55" applyFont="1" applyBorder="1" applyAlignment="1">
      <alignment horizontal="center" vertical="center"/>
      <protection/>
    </xf>
    <xf numFmtId="2" fontId="8" fillId="0" borderId="25" xfId="55" applyNumberFormat="1" applyFont="1" applyBorder="1" applyAlignment="1">
      <alignment horizontal="center" vertical="center"/>
      <protection/>
    </xf>
    <xf numFmtId="0" fontId="12" fillId="33" borderId="28" xfId="55" applyFont="1" applyFill="1" applyBorder="1" applyAlignment="1">
      <alignment horizontal="center" vertical="center"/>
      <protection/>
    </xf>
    <xf numFmtId="0" fontId="8" fillId="0" borderId="37" xfId="55" applyFont="1" applyFill="1" applyBorder="1" applyAlignment="1">
      <alignment horizontal="left" vertical="center" wrapText="1"/>
      <protection/>
    </xf>
    <xf numFmtId="0" fontId="8" fillId="0" borderId="30" xfId="55" applyFont="1" applyBorder="1" applyAlignment="1">
      <alignment horizontal="center" vertical="center"/>
      <protection/>
    </xf>
    <xf numFmtId="2" fontId="8" fillId="0" borderId="30" xfId="55" applyNumberFormat="1" applyFont="1" applyBorder="1" applyAlignment="1">
      <alignment horizontal="center" vertical="center"/>
      <protection/>
    </xf>
    <xf numFmtId="2" fontId="8" fillId="0" borderId="15" xfId="55" applyNumberFormat="1" applyFont="1" applyBorder="1" applyAlignment="1">
      <alignment horizontal="center" vertical="center"/>
      <protection/>
    </xf>
    <xf numFmtId="0" fontId="8" fillId="0" borderId="38" xfId="55" applyFont="1" applyFill="1" applyBorder="1" applyAlignment="1">
      <alignment horizontal="left" vertical="center" wrapText="1"/>
      <protection/>
    </xf>
    <xf numFmtId="0" fontId="8" fillId="0" borderId="38" xfId="55" applyFont="1" applyBorder="1" applyAlignment="1">
      <alignment horizontal="center" vertical="center"/>
      <protection/>
    </xf>
    <xf numFmtId="2" fontId="8" fillId="0" borderId="38" xfId="55" applyNumberFormat="1" applyFont="1" applyBorder="1" applyAlignment="1">
      <alignment horizontal="center" vertical="center"/>
      <protection/>
    </xf>
    <xf numFmtId="166" fontId="8" fillId="0" borderId="38" xfId="71" applyNumberFormat="1" applyFont="1" applyFill="1" applyBorder="1" applyAlignment="1" applyProtection="1">
      <alignment vertical="center" wrapText="1"/>
      <protection/>
    </xf>
    <xf numFmtId="0" fontId="8" fillId="0" borderId="39" xfId="55" applyFont="1" applyFill="1" applyBorder="1" applyAlignment="1">
      <alignment horizontal="left" vertical="center" wrapText="1"/>
      <protection/>
    </xf>
    <xf numFmtId="0" fontId="8" fillId="0" borderId="39" xfId="55" applyFont="1" applyBorder="1" applyAlignment="1">
      <alignment horizontal="center" vertical="center"/>
      <protection/>
    </xf>
    <xf numFmtId="2" fontId="8" fillId="0" borderId="39" xfId="55" applyNumberFormat="1" applyFont="1" applyBorder="1" applyAlignment="1">
      <alignment horizontal="center" vertical="center"/>
      <protection/>
    </xf>
    <xf numFmtId="166" fontId="8" fillId="0" borderId="39" xfId="71" applyNumberFormat="1" applyFont="1" applyFill="1" applyBorder="1" applyAlignment="1" applyProtection="1">
      <alignment vertical="center" wrapText="1"/>
      <protection/>
    </xf>
    <xf numFmtId="0" fontId="8" fillId="0" borderId="40" xfId="55" applyFont="1" applyFill="1" applyBorder="1" applyAlignment="1">
      <alignment horizontal="left" vertical="center" wrapText="1"/>
      <protection/>
    </xf>
    <xf numFmtId="0" fontId="8" fillId="0" borderId="40" xfId="55" applyFont="1" applyFill="1" applyBorder="1" applyAlignment="1">
      <alignment horizontal="center" vertical="center"/>
      <protection/>
    </xf>
    <xf numFmtId="2" fontId="8" fillId="0" borderId="40" xfId="55" applyNumberFormat="1" applyFont="1" applyFill="1" applyBorder="1" applyAlignment="1">
      <alignment horizontal="center" vertical="center"/>
      <protection/>
    </xf>
    <xf numFmtId="166" fontId="8" fillId="0" borderId="40" xfId="71" applyNumberFormat="1" applyFont="1" applyFill="1" applyBorder="1" applyAlignment="1" applyProtection="1">
      <alignment vertical="center" wrapText="1"/>
      <protection/>
    </xf>
    <xf numFmtId="0" fontId="16" fillId="35" borderId="12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0" xfId="33">
      <alignment/>
      <protection/>
    </xf>
    <xf numFmtId="0" fontId="3" fillId="0" borderId="0" xfId="33" applyNumberFormat="1">
      <alignment/>
      <protection/>
    </xf>
    <xf numFmtId="0" fontId="3" fillId="0" borderId="0" xfId="33" applyFont="1" applyAlignment="1">
      <alignment wrapText="1"/>
      <protection/>
    </xf>
    <xf numFmtId="166" fontId="12" fillId="36" borderId="19" xfId="71" applyNumberFormat="1" applyFont="1" applyFill="1" applyBorder="1" applyAlignment="1" applyProtection="1">
      <alignment vertical="center" wrapText="1"/>
      <protection/>
    </xf>
    <xf numFmtId="0" fontId="8" fillId="36" borderId="34" xfId="55" applyFont="1" applyFill="1" applyBorder="1" applyAlignment="1">
      <alignment horizontal="center"/>
      <protection/>
    </xf>
    <xf numFmtId="166" fontId="8" fillId="36" borderId="34" xfId="71" applyNumberFormat="1" applyFont="1" applyFill="1" applyBorder="1" applyAlignment="1" applyProtection="1">
      <alignment vertical="center" wrapText="1"/>
      <protection/>
    </xf>
    <xf numFmtId="0" fontId="8" fillId="36" borderId="32" xfId="55" applyFont="1" applyFill="1" applyBorder="1" applyAlignment="1">
      <alignment horizontal="center"/>
      <protection/>
    </xf>
    <xf numFmtId="166" fontId="8" fillId="36" borderId="32" xfId="71" applyNumberFormat="1" applyFont="1" applyFill="1" applyBorder="1" applyAlignment="1" applyProtection="1">
      <alignment vertical="center" wrapText="1"/>
      <protection/>
    </xf>
    <xf numFmtId="0" fontId="8" fillId="36" borderId="34" xfId="55" applyFont="1" applyFill="1" applyBorder="1" applyAlignment="1">
      <alignment horizontal="center" vertical="center"/>
      <protection/>
    </xf>
    <xf numFmtId="0" fontId="8" fillId="36" borderId="16" xfId="55" applyFont="1" applyFill="1" applyBorder="1" applyAlignment="1">
      <alignment horizontal="center" vertical="center" wrapText="1"/>
      <protection/>
    </xf>
    <xf numFmtId="166" fontId="8" fillId="36" borderId="16" xfId="71" applyNumberFormat="1" applyFont="1" applyFill="1" applyBorder="1" applyAlignment="1" applyProtection="1">
      <alignment vertical="center" wrapText="1"/>
      <protection/>
    </xf>
    <xf numFmtId="0" fontId="8" fillId="36" borderId="20" xfId="55" applyFont="1" applyFill="1" applyBorder="1" applyAlignment="1">
      <alignment horizontal="center" vertical="center" wrapText="1"/>
      <protection/>
    </xf>
    <xf numFmtId="166" fontId="8" fillId="36" borderId="20" xfId="71" applyNumberFormat="1" applyFont="1" applyFill="1" applyBorder="1" applyAlignment="1" applyProtection="1">
      <alignment vertical="center" wrapText="1"/>
      <protection/>
    </xf>
    <xf numFmtId="0" fontId="11" fillId="33" borderId="0" xfId="55" applyFont="1" applyFill="1" applyBorder="1" applyAlignment="1">
      <alignment horizontal="center"/>
      <protection/>
    </xf>
    <xf numFmtId="0" fontId="14" fillId="35" borderId="10" xfId="55" applyFont="1" applyFill="1" applyBorder="1" applyAlignment="1">
      <alignment horizontal="center" vertical="center"/>
      <protection/>
    </xf>
    <xf numFmtId="0" fontId="14" fillId="35" borderId="10" xfId="55" applyFont="1" applyFill="1" applyBorder="1" applyAlignment="1">
      <alignment horizontal="center" vertical="center" wrapText="1"/>
      <protection/>
    </xf>
    <xf numFmtId="0" fontId="8" fillId="33" borderId="27" xfId="55" applyFont="1" applyFill="1" applyBorder="1" applyAlignment="1">
      <alignment horizontal="left" vertical="center" wrapText="1"/>
      <protection/>
    </xf>
    <xf numFmtId="0" fontId="8" fillId="34" borderId="16" xfId="55" applyFont="1" applyFill="1" applyBorder="1" applyAlignment="1">
      <alignment horizontal="left" vertical="center" wrapText="1"/>
      <protection/>
    </xf>
    <xf numFmtId="0" fontId="15" fillId="35" borderId="14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34" borderId="20" xfId="55" applyFont="1" applyFill="1" applyBorder="1" applyAlignment="1">
      <alignment horizontal="left" vertical="center" wrapText="1"/>
      <protection/>
    </xf>
    <xf numFmtId="0" fontId="8" fillId="33" borderId="20" xfId="55" applyFont="1" applyFill="1" applyBorder="1" applyAlignment="1">
      <alignment horizontal="left" vertical="center" wrapText="1"/>
      <protection/>
    </xf>
    <xf numFmtId="0" fontId="8" fillId="34" borderId="27" xfId="55" applyFont="1" applyFill="1" applyBorder="1" applyAlignment="1">
      <alignment horizontal="left" vertical="center" wrapText="1"/>
      <protection/>
    </xf>
    <xf numFmtId="0" fontId="8" fillId="0" borderId="16" xfId="55" applyFont="1" applyFill="1" applyBorder="1" applyAlignment="1">
      <alignment horizontal="left" vertical="center" wrapText="1"/>
      <protection/>
    </xf>
    <xf numFmtId="0" fontId="8" fillId="0" borderId="27" xfId="55" applyFont="1" applyFill="1" applyBorder="1" applyAlignment="1">
      <alignment horizontal="left" vertical="center" wrapText="1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4" borderId="34" xfId="55" applyFont="1" applyFill="1" applyBorder="1" applyAlignment="1">
      <alignment horizontal="left" vertical="center" wrapText="1"/>
      <protection/>
    </xf>
    <xf numFmtId="0" fontId="8" fillId="34" borderId="35" xfId="55" applyFont="1" applyFill="1" applyBorder="1" applyAlignment="1">
      <alignment horizontal="left" vertical="center" wrapText="1"/>
      <protection/>
    </xf>
    <xf numFmtId="0" fontId="8" fillId="34" borderId="32" xfId="55" applyFont="1" applyFill="1" applyBorder="1" applyAlignment="1">
      <alignment horizontal="left" vertical="center" wrapText="1"/>
      <protection/>
    </xf>
    <xf numFmtId="0" fontId="8" fillId="0" borderId="32" xfId="55" applyFont="1" applyFill="1" applyBorder="1" applyAlignment="1">
      <alignment horizontal="left" vertical="center" wrapText="1"/>
      <protection/>
    </xf>
    <xf numFmtId="0" fontId="8" fillId="0" borderId="34" xfId="55" applyFont="1" applyFill="1" applyBorder="1" applyAlignment="1">
      <alignment horizontal="center" vertical="center"/>
      <protection/>
    </xf>
    <xf numFmtId="2" fontId="8" fillId="0" borderId="34" xfId="55" applyNumberFormat="1" applyFont="1" applyFill="1" applyBorder="1" applyAlignment="1">
      <alignment horizontal="center" vertical="center" wrapText="1"/>
      <protection/>
    </xf>
    <xf numFmtId="0" fontId="8" fillId="0" borderId="32" xfId="55" applyFont="1" applyFill="1" applyBorder="1" applyAlignment="1">
      <alignment horizontal="center" vertical="center"/>
      <protection/>
    </xf>
    <xf numFmtId="0" fontId="15" fillId="35" borderId="14" xfId="55" applyFont="1" applyFill="1" applyBorder="1" applyAlignment="1">
      <alignment horizontal="left" vertical="center" wrapText="1"/>
      <protection/>
    </xf>
    <xf numFmtId="2" fontId="8" fillId="0" borderId="32" xfId="55" applyNumberFormat="1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 vertical="center"/>
      <protection/>
    </xf>
    <xf numFmtId="2" fontId="8" fillId="0" borderId="35" xfId="55" applyNumberFormat="1" applyFont="1" applyFill="1" applyBorder="1" applyAlignment="1">
      <alignment horizontal="center" vertical="center" wrapText="1"/>
      <protection/>
    </xf>
    <xf numFmtId="2" fontId="8" fillId="0" borderId="35" xfId="55" applyNumberFormat="1" applyFont="1" applyFill="1" applyBorder="1" applyAlignment="1">
      <alignment horizontal="center" vertical="center"/>
      <protection/>
    </xf>
    <xf numFmtId="2" fontId="8" fillId="0" borderId="34" xfId="55" applyNumberFormat="1" applyFont="1" applyFill="1" applyBorder="1" applyAlignment="1">
      <alignment horizontal="center" vertical="center"/>
      <protection/>
    </xf>
    <xf numFmtId="0" fontId="8" fillId="0" borderId="34" xfId="55" applyFont="1" applyFill="1" applyBorder="1" applyAlignment="1">
      <alignment horizontal="left" vertical="center" wrapText="1"/>
      <protection/>
    </xf>
    <xf numFmtId="2" fontId="8" fillId="0" borderId="32" xfId="55" applyNumberFormat="1" applyFont="1" applyFill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left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  <xf numFmtId="0" fontId="15" fillId="35" borderId="10" xfId="55" applyFont="1" applyFill="1" applyBorder="1" applyAlignment="1">
      <alignment horizontal="left" vertical="center" wrapText="1"/>
      <protection/>
    </xf>
    <xf numFmtId="0" fontId="8" fillId="0" borderId="16" xfId="55" applyFont="1" applyBorder="1" applyAlignment="1">
      <alignment horizontal="center" vertical="center"/>
      <protection/>
    </xf>
    <xf numFmtId="167" fontId="8" fillId="0" borderId="20" xfId="55" applyNumberFormat="1" applyFont="1" applyBorder="1" applyAlignment="1">
      <alignment horizontal="center" vertical="center" wrapText="1"/>
      <protection/>
    </xf>
    <xf numFmtId="0" fontId="8" fillId="0" borderId="27" xfId="55" applyFont="1" applyBorder="1" applyAlignment="1">
      <alignment horizontal="center" vertical="center"/>
      <protection/>
    </xf>
    <xf numFmtId="167" fontId="8" fillId="0" borderId="27" xfId="55" applyNumberFormat="1" applyFont="1" applyBorder="1" applyAlignment="1">
      <alignment horizontal="center" vertical="center" wrapText="1"/>
      <protection/>
    </xf>
    <xf numFmtId="167" fontId="8" fillId="0" borderId="16" xfId="55" applyNumberFormat="1" applyFont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/>
      <protection/>
    </xf>
    <xf numFmtId="0" fontId="8" fillId="0" borderId="25" xfId="55" applyFont="1" applyFill="1" applyBorder="1" applyAlignment="1">
      <alignment vertical="center" wrapText="1"/>
      <protection/>
    </xf>
    <xf numFmtId="17" fontId="8" fillId="0" borderId="41" xfId="55" applyNumberFormat="1" applyFont="1" applyBorder="1" applyAlignment="1">
      <alignment horizontal="center" vertical="center"/>
      <protection/>
    </xf>
    <xf numFmtId="17" fontId="8" fillId="0" borderId="10" xfId="55" applyNumberFormat="1" applyFont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8" xfId="57"/>
    <cellStyle name="Обычный 3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BFBFBF"/>
      <rgbColor rgb="00808080"/>
      <rgbColor rgb="00A6A6A6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45</xdr:row>
      <xdr:rowOff>85725</xdr:rowOff>
    </xdr:from>
    <xdr:to>
      <xdr:col>2</xdr:col>
      <xdr:colOff>1447800</xdr:colOff>
      <xdr:row>51</xdr:row>
      <xdr:rowOff>47625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258300"/>
          <a:ext cx="1181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14</xdr:row>
      <xdr:rowOff>114300</xdr:rowOff>
    </xdr:from>
    <xdr:to>
      <xdr:col>2</xdr:col>
      <xdr:colOff>1600200</xdr:colOff>
      <xdr:row>19</xdr:row>
      <xdr:rowOff>180975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71850"/>
          <a:ext cx="1314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222</xdr:row>
      <xdr:rowOff>171450</xdr:rowOff>
    </xdr:from>
    <xdr:to>
      <xdr:col>2</xdr:col>
      <xdr:colOff>1371600</xdr:colOff>
      <xdr:row>228</xdr:row>
      <xdr:rowOff>85725</xdr:rowOff>
    </xdr:to>
    <xdr:pic>
      <xdr:nvPicPr>
        <xdr:cNvPr id="3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44129325"/>
          <a:ext cx="981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75</xdr:row>
      <xdr:rowOff>76200</xdr:rowOff>
    </xdr:from>
    <xdr:to>
      <xdr:col>2</xdr:col>
      <xdr:colOff>1600200</xdr:colOff>
      <xdr:row>82</xdr:row>
      <xdr:rowOff>114300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15001875"/>
          <a:ext cx="1390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185</xdr:row>
      <xdr:rowOff>171450</xdr:rowOff>
    </xdr:from>
    <xdr:to>
      <xdr:col>2</xdr:col>
      <xdr:colOff>1276350</xdr:colOff>
      <xdr:row>193</xdr:row>
      <xdr:rowOff>161925</xdr:rowOff>
    </xdr:to>
    <xdr:pic>
      <xdr:nvPicPr>
        <xdr:cNvPr id="5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36166425"/>
          <a:ext cx="809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219</xdr:row>
      <xdr:rowOff>104775</xdr:rowOff>
    </xdr:from>
    <xdr:to>
      <xdr:col>2</xdr:col>
      <xdr:colOff>1276350</xdr:colOff>
      <xdr:row>220</xdr:row>
      <xdr:rowOff>447675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426529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30</xdr:row>
      <xdr:rowOff>161925</xdr:rowOff>
    </xdr:from>
    <xdr:to>
      <xdr:col>2</xdr:col>
      <xdr:colOff>1600200</xdr:colOff>
      <xdr:row>36</xdr:row>
      <xdr:rowOff>38100</xdr:rowOff>
    </xdr:to>
    <xdr:pic>
      <xdr:nvPicPr>
        <xdr:cNvPr id="7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6486525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113</xdr:row>
      <xdr:rowOff>9525</xdr:rowOff>
    </xdr:from>
    <xdr:to>
      <xdr:col>2</xdr:col>
      <xdr:colOff>1666875</xdr:colOff>
      <xdr:row>120</xdr:row>
      <xdr:rowOff>47625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222123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205</xdr:row>
      <xdr:rowOff>47625</xdr:rowOff>
    </xdr:from>
    <xdr:to>
      <xdr:col>2</xdr:col>
      <xdr:colOff>1314450</xdr:colOff>
      <xdr:row>213</xdr:row>
      <xdr:rowOff>38100</xdr:rowOff>
    </xdr:to>
    <xdr:pic>
      <xdr:nvPicPr>
        <xdr:cNvPr id="9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39890700"/>
          <a:ext cx="8001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161</xdr:row>
      <xdr:rowOff>9525</xdr:rowOff>
    </xdr:from>
    <xdr:to>
      <xdr:col>2</xdr:col>
      <xdr:colOff>1800225</xdr:colOff>
      <xdr:row>166</xdr:row>
      <xdr:rowOff>123825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31394400"/>
          <a:ext cx="1724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133</xdr:row>
      <xdr:rowOff>76200</xdr:rowOff>
    </xdr:from>
    <xdr:to>
      <xdr:col>2</xdr:col>
      <xdr:colOff>1809750</xdr:colOff>
      <xdr:row>139</xdr:row>
      <xdr:rowOff>133350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8150" y="26127075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142</xdr:row>
      <xdr:rowOff>104775</xdr:rowOff>
    </xdr:from>
    <xdr:to>
      <xdr:col>2</xdr:col>
      <xdr:colOff>1809750</xdr:colOff>
      <xdr:row>148</xdr:row>
      <xdr:rowOff>161925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8150" y="27870150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151</xdr:row>
      <xdr:rowOff>123825</xdr:rowOff>
    </xdr:from>
    <xdr:to>
      <xdr:col>2</xdr:col>
      <xdr:colOff>1800225</xdr:colOff>
      <xdr:row>157</xdr:row>
      <xdr:rowOff>180975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29603700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230</xdr:row>
      <xdr:rowOff>28575</xdr:rowOff>
    </xdr:from>
    <xdr:to>
      <xdr:col>2</xdr:col>
      <xdr:colOff>1285875</xdr:colOff>
      <xdr:row>236</xdr:row>
      <xdr:rowOff>238125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4564380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0</xdr:row>
      <xdr:rowOff>9525</xdr:rowOff>
    </xdr:from>
    <xdr:to>
      <xdr:col>8</xdr:col>
      <xdr:colOff>228600</xdr:colOff>
      <xdr:row>5</xdr:row>
      <xdr:rowOff>161925</xdr:rowOff>
    </xdr:to>
    <xdr:pic>
      <xdr:nvPicPr>
        <xdr:cNvPr id="15" name="Рисунок 16" descr="C:\Documents and Settings\ww\Рабочий стол\Шапка прайс 20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9525"/>
          <a:ext cx="7724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37"/>
  <sheetViews>
    <sheetView tabSelected="1" zoomScale="70" zoomScaleNormal="70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J5" sqref="J5"/>
    </sheetView>
  </sheetViews>
  <sheetFormatPr defaultColWidth="3.28125" defaultRowHeight="12.75" outlineLevelRow="1" outlineLevelCol="1"/>
  <cols>
    <col min="1" max="1" width="4.7109375" style="1" customWidth="1"/>
    <col min="2" max="2" width="0" style="1" hidden="1" customWidth="1" outlineLevel="1"/>
    <col min="3" max="3" width="28.7109375" style="2" customWidth="1" collapsed="1"/>
    <col min="4" max="4" width="36.00390625" style="3" customWidth="1"/>
    <col min="5" max="5" width="14.28125" style="3" customWidth="1"/>
    <col min="6" max="6" width="15.140625" style="3" customWidth="1"/>
    <col min="7" max="7" width="13.57421875" style="3" customWidth="1"/>
    <col min="8" max="8" width="16.7109375" style="3" customWidth="1"/>
    <col min="9" max="9" width="12.8515625" style="4" customWidth="1"/>
    <col min="10" max="10" width="13.00390625" style="4" customWidth="1"/>
    <col min="11" max="11" width="13.57421875" style="2" customWidth="1"/>
    <col min="12" max="255" width="9.140625" style="2" customWidth="1"/>
    <col min="256" max="16384" width="3.28125" style="2" customWidth="1"/>
  </cols>
  <sheetData>
    <row r="1" spans="1:11" s="7" customFormat="1" ht="20.25" customHeight="1" outlineLevel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/>
    </row>
    <row r="2" spans="1:11" s="7" customFormat="1" ht="12.75" outlineLevel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8"/>
    </row>
    <row r="3" spans="1:10" s="7" customFormat="1" ht="12.75" customHeight="1" outlineLevel="1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s="7" customFormat="1" ht="41.25" customHeight="1" outlineLevel="1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8" s="7" customFormat="1" ht="12.75" outlineLevel="1">
      <c r="A5" s="5"/>
      <c r="B5" s="5"/>
      <c r="C5"/>
      <c r="D5"/>
      <c r="E5"/>
      <c r="F5" s="6"/>
      <c r="G5" s="6"/>
      <c r="H5" s="6"/>
    </row>
    <row r="6" spans="1:10" s="10" customFormat="1" ht="13.5" customHeight="1">
      <c r="A6" s="9"/>
      <c r="B6" s="9"/>
      <c r="C6" s="147"/>
      <c r="D6" s="147"/>
      <c r="E6" s="147"/>
      <c r="F6" s="147"/>
      <c r="G6" s="147"/>
      <c r="H6" s="147"/>
      <c r="I6" s="147"/>
      <c r="J6" s="147"/>
    </row>
    <row r="7" spans="1:10" s="10" customFormat="1" ht="12.75" customHeight="1">
      <c r="A7" s="11"/>
      <c r="B7" s="11"/>
      <c r="C7" s="12" t="s">
        <v>297</v>
      </c>
      <c r="D7" s="13"/>
      <c r="E7" s="13"/>
      <c r="F7" s="13" t="s">
        <v>0</v>
      </c>
      <c r="G7" s="14"/>
      <c r="H7" s="15"/>
      <c r="I7" s="16"/>
      <c r="J7" s="17"/>
    </row>
    <row r="8" spans="1:11" s="10" customFormat="1" ht="25.5" customHeight="1">
      <c r="A8" s="148" t="s">
        <v>1</v>
      </c>
      <c r="B8" s="148" t="s">
        <v>2</v>
      </c>
      <c r="C8" s="148" t="s">
        <v>3</v>
      </c>
      <c r="D8" s="149" t="s">
        <v>4</v>
      </c>
      <c r="E8" s="149"/>
      <c r="F8" s="149" t="s">
        <v>5</v>
      </c>
      <c r="G8" s="149" t="s">
        <v>6</v>
      </c>
      <c r="H8" s="149" t="s">
        <v>296</v>
      </c>
      <c r="I8" s="149" t="s">
        <v>7</v>
      </c>
      <c r="J8" s="149" t="s">
        <v>298</v>
      </c>
      <c r="K8" s="18"/>
    </row>
    <row r="9" spans="1:10" s="1" customFormat="1" ht="28.5" customHeight="1">
      <c r="A9" s="148"/>
      <c r="B9" s="148"/>
      <c r="C9" s="148"/>
      <c r="D9" s="149"/>
      <c r="E9" s="149"/>
      <c r="F9" s="149"/>
      <c r="G9" s="149"/>
      <c r="H9" s="149"/>
      <c r="I9" s="149"/>
      <c r="J9" s="149"/>
    </row>
    <row r="10" spans="1:10" s="1" customFormat="1" ht="16.5" customHeight="1">
      <c r="A10" s="19">
        <v>1</v>
      </c>
      <c r="B10" s="152" t="s">
        <v>8</v>
      </c>
      <c r="C10" s="152"/>
      <c r="D10" s="152"/>
      <c r="E10" s="152"/>
      <c r="F10" s="20"/>
      <c r="G10" s="20"/>
      <c r="H10" s="20"/>
      <c r="I10" s="20"/>
      <c r="J10" s="21"/>
    </row>
    <row r="11" spans="1:10" s="27" customFormat="1" ht="15" customHeight="1">
      <c r="A11" s="153"/>
      <c r="B11" s="22" t="s">
        <v>9</v>
      </c>
      <c r="C11" s="154"/>
      <c r="D11" s="23" t="s">
        <v>10</v>
      </c>
      <c r="E11" s="24"/>
      <c r="F11" s="24"/>
      <c r="G11" s="24"/>
      <c r="H11" s="24"/>
      <c r="I11" s="25"/>
      <c r="J11" s="26"/>
    </row>
    <row r="12" spans="1:10" s="27" customFormat="1" ht="15" customHeight="1">
      <c r="A12" s="153"/>
      <c r="B12" s="28" t="s">
        <v>11</v>
      </c>
      <c r="C12" s="154"/>
      <c r="D12" s="151" t="s">
        <v>12</v>
      </c>
      <c r="E12" s="151"/>
      <c r="F12" s="30" t="s">
        <v>13</v>
      </c>
      <c r="G12" s="31">
        <v>0.45</v>
      </c>
      <c r="H12" s="32" t="s">
        <v>14</v>
      </c>
      <c r="I12" s="33">
        <v>33557</v>
      </c>
      <c r="J12" s="34">
        <f>I12*0.95</f>
        <v>31879.15</v>
      </c>
    </row>
    <row r="13" spans="1:10" s="27" customFormat="1" ht="15" customHeight="1">
      <c r="A13" s="153"/>
      <c r="B13" s="28" t="s">
        <v>15</v>
      </c>
      <c r="C13" s="154"/>
      <c r="D13" s="155" t="s">
        <v>16</v>
      </c>
      <c r="E13" s="155"/>
      <c r="F13" s="30" t="s">
        <v>13</v>
      </c>
      <c r="G13" s="36">
        <v>0.55</v>
      </c>
      <c r="H13" s="37" t="s">
        <v>17</v>
      </c>
      <c r="I13" s="33">
        <v>35177</v>
      </c>
      <c r="J13" s="34">
        <f>I13*0.95</f>
        <v>33418.15</v>
      </c>
    </row>
    <row r="14" spans="1:10" s="27" customFormat="1" ht="15" customHeight="1">
      <c r="A14" s="153"/>
      <c r="B14" s="28" t="s">
        <v>18</v>
      </c>
      <c r="C14" s="154"/>
      <c r="D14" s="155" t="s">
        <v>19</v>
      </c>
      <c r="E14" s="155"/>
      <c r="F14" s="30" t="s">
        <v>13</v>
      </c>
      <c r="G14" s="31">
        <v>0.7</v>
      </c>
      <c r="H14" s="32" t="s">
        <v>20</v>
      </c>
      <c r="I14" s="33">
        <v>38732</v>
      </c>
      <c r="J14" s="34">
        <f>I14*0.95</f>
        <v>36795.4</v>
      </c>
    </row>
    <row r="15" spans="1:10" s="27" customFormat="1" ht="15" customHeight="1">
      <c r="A15" s="153"/>
      <c r="B15" s="28" t="s">
        <v>21</v>
      </c>
      <c r="C15" s="154"/>
      <c r="D15" s="157" t="s">
        <v>22</v>
      </c>
      <c r="E15" s="157"/>
      <c r="F15" s="38" t="s">
        <v>13</v>
      </c>
      <c r="G15" s="39">
        <v>0.85</v>
      </c>
      <c r="H15" s="40" t="s">
        <v>23</v>
      </c>
      <c r="I15" s="41">
        <v>43218</v>
      </c>
      <c r="J15" s="34">
        <f>I15*0.95</f>
        <v>41057.100000000006</v>
      </c>
    </row>
    <row r="16" spans="1:10" s="27" customFormat="1" ht="15" customHeight="1">
      <c r="A16" s="153"/>
      <c r="B16" s="28" t="s">
        <v>24</v>
      </c>
      <c r="C16" s="154"/>
      <c r="D16" s="23" t="s">
        <v>25</v>
      </c>
      <c r="E16" s="24"/>
      <c r="F16" s="24"/>
      <c r="G16" s="24"/>
      <c r="H16" s="24"/>
      <c r="I16" s="25"/>
      <c r="J16" s="25"/>
    </row>
    <row r="17" spans="1:10" s="27" customFormat="1" ht="15" customHeight="1">
      <c r="A17" s="153"/>
      <c r="B17" s="28" t="s">
        <v>26</v>
      </c>
      <c r="C17" s="154"/>
      <c r="D17" s="151" t="s">
        <v>27</v>
      </c>
      <c r="E17" s="151"/>
      <c r="F17" s="30" t="s">
        <v>28</v>
      </c>
      <c r="G17" s="36">
        <v>0.45</v>
      </c>
      <c r="H17" s="37" t="s">
        <v>14</v>
      </c>
      <c r="I17" s="33">
        <v>38392</v>
      </c>
      <c r="J17" s="34">
        <f>I17*0.95</f>
        <v>36472.4</v>
      </c>
    </row>
    <row r="18" spans="1:10" s="27" customFormat="1" ht="15" customHeight="1">
      <c r="A18" s="153"/>
      <c r="B18" s="28" t="s">
        <v>29</v>
      </c>
      <c r="C18" s="154"/>
      <c r="D18" s="155" t="s">
        <v>30</v>
      </c>
      <c r="E18" s="155"/>
      <c r="F18" s="30" t="s">
        <v>28</v>
      </c>
      <c r="G18" s="36">
        <v>0.55</v>
      </c>
      <c r="H18" s="37" t="s">
        <v>17</v>
      </c>
      <c r="I18" s="33">
        <v>40400</v>
      </c>
      <c r="J18" s="34">
        <f>I18*0.95</f>
        <v>38380</v>
      </c>
    </row>
    <row r="19" spans="1:10" s="27" customFormat="1" ht="15" customHeight="1">
      <c r="A19" s="153"/>
      <c r="B19" s="28" t="s">
        <v>31</v>
      </c>
      <c r="C19" s="154"/>
      <c r="D19" s="155" t="s">
        <v>32</v>
      </c>
      <c r="E19" s="155"/>
      <c r="F19" s="30" t="s">
        <v>28</v>
      </c>
      <c r="G19" s="36">
        <v>0.7</v>
      </c>
      <c r="H19" s="37" t="s">
        <v>20</v>
      </c>
      <c r="I19" s="33">
        <v>44199</v>
      </c>
      <c r="J19" s="34">
        <f>I19*0.95</f>
        <v>41989.05</v>
      </c>
    </row>
    <row r="20" spans="1:10" s="27" customFormat="1" ht="15" customHeight="1">
      <c r="A20" s="153"/>
      <c r="B20" s="28" t="s">
        <v>33</v>
      </c>
      <c r="C20" s="154"/>
      <c r="D20" s="157" t="s">
        <v>34</v>
      </c>
      <c r="E20" s="157"/>
      <c r="F20" s="30" t="s">
        <v>28</v>
      </c>
      <c r="G20" s="42">
        <v>0.85</v>
      </c>
      <c r="H20" s="43" t="s">
        <v>23</v>
      </c>
      <c r="I20" s="33">
        <v>48794</v>
      </c>
      <c r="J20" s="34">
        <f>I20*0.95</f>
        <v>46354.3</v>
      </c>
    </row>
    <row r="21" spans="1:10" s="27" customFormat="1" ht="15" customHeight="1">
      <c r="A21" s="153"/>
      <c r="B21" s="28" t="s">
        <v>35</v>
      </c>
      <c r="C21" s="154"/>
      <c r="D21" s="23" t="s">
        <v>36</v>
      </c>
      <c r="E21" s="24"/>
      <c r="F21" s="24"/>
      <c r="G21" s="44"/>
      <c r="H21" s="24"/>
      <c r="I21" s="25"/>
      <c r="J21" s="25"/>
    </row>
    <row r="22" spans="1:10" s="27" customFormat="1" ht="15" customHeight="1">
      <c r="A22" s="153"/>
      <c r="B22" s="28"/>
      <c r="C22" s="154"/>
      <c r="D22" s="158" t="s">
        <v>37</v>
      </c>
      <c r="E22" s="158"/>
      <c r="F22" s="30" t="s">
        <v>38</v>
      </c>
      <c r="G22" s="36">
        <v>0.4</v>
      </c>
      <c r="H22" s="37" t="s">
        <v>14</v>
      </c>
      <c r="I22" s="33">
        <v>44666</v>
      </c>
      <c r="J22" s="34">
        <f>I22*0.95</f>
        <v>42432.700000000004</v>
      </c>
    </row>
    <row r="23" spans="1:10" s="27" customFormat="1" ht="15" customHeight="1">
      <c r="A23" s="153"/>
      <c r="B23" s="46"/>
      <c r="C23" s="154"/>
      <c r="D23" s="156" t="s">
        <v>39</v>
      </c>
      <c r="E23" s="156"/>
      <c r="F23" s="30" t="s">
        <v>38</v>
      </c>
      <c r="G23" s="36">
        <v>0.47</v>
      </c>
      <c r="H23" s="37" t="s">
        <v>17</v>
      </c>
      <c r="I23" s="33">
        <v>46471</v>
      </c>
      <c r="J23" s="34">
        <f>I23*0.95</f>
        <v>44147.450000000004</v>
      </c>
    </row>
    <row r="24" spans="1:10" s="27" customFormat="1" ht="15" customHeight="1">
      <c r="A24" s="153"/>
      <c r="B24" s="46"/>
      <c r="C24" s="154"/>
      <c r="D24" s="156" t="s">
        <v>40</v>
      </c>
      <c r="E24" s="156"/>
      <c r="F24" s="30" t="s">
        <v>38</v>
      </c>
      <c r="G24" s="36">
        <v>0.63</v>
      </c>
      <c r="H24" s="37" t="s">
        <v>20</v>
      </c>
      <c r="I24" s="33">
        <v>52313</v>
      </c>
      <c r="J24" s="34">
        <f>I24*0.95</f>
        <v>49697.350000000006</v>
      </c>
    </row>
    <row r="25" spans="1:10" s="27" customFormat="1" ht="15" customHeight="1">
      <c r="A25" s="153"/>
      <c r="B25" s="46"/>
      <c r="C25" s="154"/>
      <c r="D25" s="150" t="s">
        <v>41</v>
      </c>
      <c r="E25" s="150"/>
      <c r="F25" s="47" t="s">
        <v>38</v>
      </c>
      <c r="G25" s="31">
        <v>0.8</v>
      </c>
      <c r="H25" s="32" t="s">
        <v>23</v>
      </c>
      <c r="I25" s="48">
        <v>57918</v>
      </c>
      <c r="J25" s="34">
        <f>I25*0.95</f>
        <v>55022.100000000006</v>
      </c>
    </row>
    <row r="26" spans="1:10" s="27" customFormat="1" ht="15" customHeight="1">
      <c r="A26" s="153"/>
      <c r="B26" s="46"/>
      <c r="C26" s="154"/>
      <c r="D26" s="23" t="s">
        <v>42</v>
      </c>
      <c r="E26" s="24"/>
      <c r="F26" s="24"/>
      <c r="G26" s="44"/>
      <c r="H26" s="24"/>
      <c r="I26" s="25"/>
      <c r="J26" s="25"/>
    </row>
    <row r="27" spans="1:10" s="27" customFormat="1" ht="15" customHeight="1">
      <c r="A27" s="153"/>
      <c r="B27" s="46"/>
      <c r="C27" s="154"/>
      <c r="D27" s="151" t="s">
        <v>43</v>
      </c>
      <c r="E27" s="151"/>
      <c r="F27" s="49" t="s">
        <v>44</v>
      </c>
      <c r="G27" s="31" t="s">
        <v>44</v>
      </c>
      <c r="H27" s="32" t="s">
        <v>45</v>
      </c>
      <c r="I27" s="33">
        <v>13713</v>
      </c>
      <c r="J27" s="34">
        <f>I27*0.95</f>
        <v>13027.35</v>
      </c>
    </row>
    <row r="28" spans="1:10" s="27" customFormat="1" ht="15" customHeight="1">
      <c r="A28" s="153"/>
      <c r="B28" s="50"/>
      <c r="C28" s="154"/>
      <c r="D28" s="159" t="s">
        <v>46</v>
      </c>
      <c r="E28" s="159"/>
      <c r="F28" s="30" t="s">
        <v>44</v>
      </c>
      <c r="G28" s="36" t="s">
        <v>44</v>
      </c>
      <c r="H28" s="37" t="s">
        <v>47</v>
      </c>
      <c r="I28" s="33">
        <v>9429</v>
      </c>
      <c r="J28" s="34">
        <f>I28*0.95</f>
        <v>8957.550000000001</v>
      </c>
    </row>
    <row r="29" spans="1:10" s="1" customFormat="1" ht="16.5" customHeight="1">
      <c r="A29" s="19">
        <v>2</v>
      </c>
      <c r="B29" s="152" t="s">
        <v>48</v>
      </c>
      <c r="C29" s="152"/>
      <c r="D29" s="152"/>
      <c r="E29" s="152"/>
      <c r="F29" s="20"/>
      <c r="G29" s="20"/>
      <c r="H29" s="20"/>
      <c r="I29" s="20"/>
      <c r="J29" s="20"/>
    </row>
    <row r="30" spans="1:10" s="27" customFormat="1" ht="15" customHeight="1">
      <c r="A30" s="153"/>
      <c r="B30" s="52" t="s">
        <v>9</v>
      </c>
      <c r="C30" s="154"/>
      <c r="D30" s="23" t="s">
        <v>10</v>
      </c>
      <c r="E30" s="24"/>
      <c r="F30" s="24"/>
      <c r="G30" s="24"/>
      <c r="H30" s="24"/>
      <c r="I30" s="25"/>
      <c r="J30" s="25"/>
    </row>
    <row r="31" spans="1:10" s="27" customFormat="1" ht="15" customHeight="1">
      <c r="A31" s="153"/>
      <c r="B31" s="53" t="s">
        <v>49</v>
      </c>
      <c r="C31" s="154"/>
      <c r="D31" s="158" t="s">
        <v>50</v>
      </c>
      <c r="E31" s="158"/>
      <c r="F31" s="30" t="s">
        <v>13</v>
      </c>
      <c r="G31" s="31">
        <v>0.45</v>
      </c>
      <c r="H31" s="32" t="s">
        <v>14</v>
      </c>
      <c r="I31" s="33">
        <v>35282</v>
      </c>
      <c r="J31" s="34">
        <f>I31*0.95</f>
        <v>33517.9</v>
      </c>
    </row>
    <row r="32" spans="1:10" s="27" customFormat="1" ht="15" customHeight="1">
      <c r="A32" s="153"/>
      <c r="B32" s="53" t="s">
        <v>51</v>
      </c>
      <c r="C32" s="154"/>
      <c r="D32" s="160" t="s">
        <v>52</v>
      </c>
      <c r="E32" s="160"/>
      <c r="F32" s="30" t="s">
        <v>13</v>
      </c>
      <c r="G32" s="36">
        <v>0.55</v>
      </c>
      <c r="H32" s="37" t="s">
        <v>17</v>
      </c>
      <c r="I32" s="33">
        <v>37067</v>
      </c>
      <c r="J32" s="34">
        <f>I32*0.95</f>
        <v>35213.65</v>
      </c>
    </row>
    <row r="33" spans="1:10" s="27" customFormat="1" ht="15" customHeight="1">
      <c r="A33" s="153"/>
      <c r="B33" s="53" t="s">
        <v>53</v>
      </c>
      <c r="C33" s="154"/>
      <c r="D33" s="160" t="s">
        <v>54</v>
      </c>
      <c r="E33" s="160"/>
      <c r="F33" s="30" t="s">
        <v>13</v>
      </c>
      <c r="G33" s="31">
        <v>0.7</v>
      </c>
      <c r="H33" s="32" t="s">
        <v>20</v>
      </c>
      <c r="I33" s="33">
        <v>40636</v>
      </c>
      <c r="J33" s="34">
        <f>I33*0.95</f>
        <v>38604.200000000004</v>
      </c>
    </row>
    <row r="34" spans="1:10" s="27" customFormat="1" ht="15" customHeight="1">
      <c r="A34" s="153"/>
      <c r="B34" s="53" t="s">
        <v>21</v>
      </c>
      <c r="C34" s="154"/>
      <c r="D34" s="159" t="s">
        <v>55</v>
      </c>
      <c r="E34" s="159"/>
      <c r="F34" s="38" t="s">
        <v>13</v>
      </c>
      <c r="G34" s="39">
        <v>0.85</v>
      </c>
      <c r="H34" s="40" t="s">
        <v>23</v>
      </c>
      <c r="I34" s="33">
        <v>45015</v>
      </c>
      <c r="J34" s="34">
        <f>I34*0.95</f>
        <v>42764.25</v>
      </c>
    </row>
    <row r="35" spans="1:10" s="27" customFormat="1" ht="15" customHeight="1">
      <c r="A35" s="153"/>
      <c r="B35" s="53" t="s">
        <v>24</v>
      </c>
      <c r="C35" s="154"/>
      <c r="D35" s="23" t="s">
        <v>25</v>
      </c>
      <c r="E35" s="24"/>
      <c r="F35" s="24"/>
      <c r="G35" s="24"/>
      <c r="H35" s="24"/>
      <c r="I35" s="25"/>
      <c r="J35" s="25"/>
    </row>
    <row r="36" spans="1:10" s="27" customFormat="1" ht="15" customHeight="1">
      <c r="A36" s="153"/>
      <c r="B36" s="53" t="s">
        <v>26</v>
      </c>
      <c r="C36" s="154"/>
      <c r="D36" s="158" t="s">
        <v>56</v>
      </c>
      <c r="E36" s="158"/>
      <c r="F36" s="30" t="s">
        <v>28</v>
      </c>
      <c r="G36" s="36">
        <v>0.45</v>
      </c>
      <c r="H36" s="37" t="s">
        <v>14</v>
      </c>
      <c r="I36" s="33">
        <v>39090</v>
      </c>
      <c r="J36" s="34">
        <f>I36*0.95</f>
        <v>37135.5</v>
      </c>
    </row>
    <row r="37" spans="1:10" s="27" customFormat="1" ht="15" customHeight="1">
      <c r="A37" s="153"/>
      <c r="B37" s="53" t="s">
        <v>29</v>
      </c>
      <c r="C37" s="154"/>
      <c r="D37" s="160" t="s">
        <v>57</v>
      </c>
      <c r="E37" s="160"/>
      <c r="F37" s="30" t="s">
        <v>28</v>
      </c>
      <c r="G37" s="36">
        <v>0.55</v>
      </c>
      <c r="H37" s="37" t="s">
        <v>17</v>
      </c>
      <c r="I37" s="33">
        <v>41257</v>
      </c>
      <c r="J37" s="34">
        <f>I37*0.95</f>
        <v>39194.15</v>
      </c>
    </row>
    <row r="38" spans="1:10" s="27" customFormat="1" ht="15" customHeight="1">
      <c r="A38" s="153"/>
      <c r="B38" s="53" t="s">
        <v>58</v>
      </c>
      <c r="C38" s="154"/>
      <c r="D38" s="160" t="s">
        <v>59</v>
      </c>
      <c r="E38" s="160"/>
      <c r="F38" s="30" t="s">
        <v>28</v>
      </c>
      <c r="G38" s="36">
        <v>0.7</v>
      </c>
      <c r="H38" s="37" t="s">
        <v>20</v>
      </c>
      <c r="I38" s="33">
        <v>45257</v>
      </c>
      <c r="J38" s="34">
        <f>I38*0.95</f>
        <v>42994.15</v>
      </c>
    </row>
    <row r="39" spans="1:10" s="27" customFormat="1" ht="15" customHeight="1">
      <c r="A39" s="153"/>
      <c r="B39" s="55" t="s">
        <v>33</v>
      </c>
      <c r="C39" s="154"/>
      <c r="D39" s="159" t="s">
        <v>60</v>
      </c>
      <c r="E39" s="159"/>
      <c r="F39" s="30" t="s">
        <v>28</v>
      </c>
      <c r="G39" s="42">
        <v>0.85</v>
      </c>
      <c r="H39" s="43" t="s">
        <v>23</v>
      </c>
      <c r="I39" s="48">
        <v>50798</v>
      </c>
      <c r="J39" s="34">
        <f>I39*0.95</f>
        <v>48258.100000000006</v>
      </c>
    </row>
    <row r="40" spans="1:10" s="1" customFormat="1" ht="14.25" customHeight="1">
      <c r="A40" s="19">
        <v>3</v>
      </c>
      <c r="B40" s="152" t="s">
        <v>61</v>
      </c>
      <c r="C40" s="152"/>
      <c r="D40" s="152"/>
      <c r="E40" s="56"/>
      <c r="F40" s="24"/>
      <c r="G40" s="24"/>
      <c r="H40" s="24"/>
      <c r="I40" s="24"/>
      <c r="J40" s="24"/>
    </row>
    <row r="41" spans="1:10" s="1" customFormat="1" ht="15" customHeight="1">
      <c r="A41" s="57"/>
      <c r="B41" s="52" t="s">
        <v>9</v>
      </c>
      <c r="C41" s="58"/>
      <c r="D41" s="59" t="s">
        <v>10</v>
      </c>
      <c r="E41" s="60"/>
      <c r="F41" s="61"/>
      <c r="G41" s="61"/>
      <c r="H41" s="61"/>
      <c r="I41" s="60"/>
      <c r="J41" s="60"/>
    </row>
    <row r="42" spans="1:10" s="1" customFormat="1" ht="15" customHeight="1">
      <c r="A42" s="57"/>
      <c r="B42" s="53" t="s">
        <v>11</v>
      </c>
      <c r="C42" s="58"/>
      <c r="D42" s="151" t="s">
        <v>62</v>
      </c>
      <c r="E42" s="151"/>
      <c r="F42" s="62" t="s">
        <v>13</v>
      </c>
      <c r="G42" s="63">
        <v>0.72</v>
      </c>
      <c r="H42" s="64" t="s">
        <v>63</v>
      </c>
      <c r="I42" s="65">
        <v>36585</v>
      </c>
      <c r="J42" s="34">
        <v>34755</v>
      </c>
    </row>
    <row r="43" spans="1:10" s="1" customFormat="1" ht="15" customHeight="1">
      <c r="A43" s="57"/>
      <c r="B43" s="53" t="s">
        <v>15</v>
      </c>
      <c r="C43" s="58"/>
      <c r="D43" s="155" t="s">
        <v>64</v>
      </c>
      <c r="E43" s="155"/>
      <c r="F43" s="30" t="s">
        <v>13</v>
      </c>
      <c r="G43" s="31">
        <v>0.92</v>
      </c>
      <c r="H43" s="32" t="s">
        <v>65</v>
      </c>
      <c r="I43" s="33">
        <v>39773</v>
      </c>
      <c r="J43" s="34">
        <f>I43*0.95</f>
        <v>37784.350000000006</v>
      </c>
    </row>
    <row r="44" spans="1:10" s="1" customFormat="1" ht="15" customHeight="1">
      <c r="A44" s="57"/>
      <c r="B44" s="53" t="s">
        <v>18</v>
      </c>
      <c r="C44" s="58"/>
      <c r="D44" s="157" t="s">
        <v>66</v>
      </c>
      <c r="E44" s="157"/>
      <c r="F44" s="38" t="s">
        <v>13</v>
      </c>
      <c r="G44" s="39">
        <v>1.12</v>
      </c>
      <c r="H44" s="40" t="s">
        <v>67</v>
      </c>
      <c r="I44" s="41">
        <v>44446</v>
      </c>
      <c r="J44" s="34">
        <f>I44*0.95</f>
        <v>42223.700000000004</v>
      </c>
    </row>
    <row r="45" spans="1:10" s="1" customFormat="1" ht="15" customHeight="1">
      <c r="A45" s="57"/>
      <c r="B45" s="53" t="s">
        <v>21</v>
      </c>
      <c r="C45" s="58"/>
      <c r="D45" s="23" t="s">
        <v>25</v>
      </c>
      <c r="E45" s="24"/>
      <c r="F45" s="24"/>
      <c r="G45" s="24"/>
      <c r="H45" s="24"/>
      <c r="I45" s="25"/>
      <c r="J45" s="25"/>
    </row>
    <row r="46" spans="1:10" s="1" customFormat="1" ht="15" customHeight="1">
      <c r="A46" s="57"/>
      <c r="B46" s="53" t="s">
        <v>24</v>
      </c>
      <c r="C46" s="58"/>
      <c r="D46" s="151" t="s">
        <v>68</v>
      </c>
      <c r="E46" s="151"/>
      <c r="F46" s="62" t="s">
        <v>28</v>
      </c>
      <c r="G46" s="63">
        <v>0.72</v>
      </c>
      <c r="H46" s="64" t="s">
        <v>63</v>
      </c>
      <c r="I46" s="65">
        <v>41605</v>
      </c>
      <c r="J46" s="34">
        <f>I46*0.95</f>
        <v>39524.75</v>
      </c>
    </row>
    <row r="47" spans="1:10" s="1" customFormat="1" ht="15" customHeight="1">
      <c r="A47" s="57"/>
      <c r="B47" s="53" t="s">
        <v>69</v>
      </c>
      <c r="C47" s="58"/>
      <c r="D47" s="155" t="s">
        <v>70</v>
      </c>
      <c r="E47" s="155"/>
      <c r="F47" s="47" t="s">
        <v>28</v>
      </c>
      <c r="G47" s="36">
        <v>0.92</v>
      </c>
      <c r="H47" s="37" t="s">
        <v>65</v>
      </c>
      <c r="I47" s="48">
        <v>46431</v>
      </c>
      <c r="J47" s="34">
        <f>I47*0.95</f>
        <v>44109.450000000004</v>
      </c>
    </row>
    <row r="48" spans="1:10" s="1" customFormat="1" ht="15" customHeight="1">
      <c r="A48" s="57"/>
      <c r="B48" s="53" t="s">
        <v>26</v>
      </c>
      <c r="C48" s="58"/>
      <c r="D48" s="157" t="s">
        <v>71</v>
      </c>
      <c r="E48" s="157"/>
      <c r="F48" s="30" t="s">
        <v>28</v>
      </c>
      <c r="G48" s="42">
        <v>1.12</v>
      </c>
      <c r="H48" s="43" t="s">
        <v>67</v>
      </c>
      <c r="I48" s="33">
        <v>51577</v>
      </c>
      <c r="J48" s="34">
        <f>I48*0.95</f>
        <v>48998.15</v>
      </c>
    </row>
    <row r="49" spans="1:10" s="1" customFormat="1" ht="15" customHeight="1">
      <c r="A49" s="57"/>
      <c r="B49" s="53" t="s">
        <v>29</v>
      </c>
      <c r="C49" s="58"/>
      <c r="D49" s="23" t="s">
        <v>36</v>
      </c>
      <c r="E49" s="24"/>
      <c r="F49" s="24"/>
      <c r="G49" s="44"/>
      <c r="H49" s="24"/>
      <c r="I49" s="25"/>
      <c r="J49" s="25"/>
    </row>
    <row r="50" spans="1:10" s="1" customFormat="1" ht="15" customHeight="1">
      <c r="A50" s="57"/>
      <c r="B50" s="53" t="s">
        <v>58</v>
      </c>
      <c r="C50" s="58"/>
      <c r="D50" s="151" t="s">
        <v>72</v>
      </c>
      <c r="E50" s="151"/>
      <c r="F50" s="62" t="s">
        <v>38</v>
      </c>
      <c r="G50" s="63">
        <v>0.69</v>
      </c>
      <c r="H50" s="64" t="s">
        <v>63</v>
      </c>
      <c r="I50" s="66">
        <v>45543</v>
      </c>
      <c r="J50" s="34">
        <f>I50*0.95</f>
        <v>43265.850000000006</v>
      </c>
    </row>
    <row r="51" spans="1:10" s="1" customFormat="1" ht="15" customHeight="1">
      <c r="A51" s="57"/>
      <c r="B51" s="53" t="s">
        <v>73</v>
      </c>
      <c r="C51" s="58"/>
      <c r="D51" s="155" t="s">
        <v>74</v>
      </c>
      <c r="E51" s="155"/>
      <c r="F51" s="30" t="s">
        <v>38</v>
      </c>
      <c r="G51" s="36">
        <v>0.89</v>
      </c>
      <c r="H51" s="37" t="s">
        <v>65</v>
      </c>
      <c r="I51" s="33">
        <v>52151</v>
      </c>
      <c r="J51" s="34">
        <f>I51*0.95</f>
        <v>49543.450000000004</v>
      </c>
    </row>
    <row r="52" spans="1:10" s="1" customFormat="1" ht="15" customHeight="1">
      <c r="A52" s="57"/>
      <c r="B52" s="53" t="s">
        <v>35</v>
      </c>
      <c r="C52" s="58"/>
      <c r="D52" s="157" t="s">
        <v>75</v>
      </c>
      <c r="E52" s="157"/>
      <c r="F52" s="47" t="s">
        <v>38</v>
      </c>
      <c r="G52" s="31">
        <v>1.08</v>
      </c>
      <c r="H52" s="32" t="s">
        <v>67</v>
      </c>
      <c r="I52" s="48">
        <v>57621</v>
      </c>
      <c r="J52" s="34">
        <f>I52*0.95</f>
        <v>54739.950000000004</v>
      </c>
    </row>
    <row r="53" spans="1:10" s="1" customFormat="1" ht="15" customHeight="1">
      <c r="A53" s="57"/>
      <c r="B53" s="67"/>
      <c r="C53" s="58"/>
      <c r="D53" s="23" t="s">
        <v>76</v>
      </c>
      <c r="E53" s="24"/>
      <c r="F53" s="24"/>
      <c r="G53" s="24"/>
      <c r="H53" s="24"/>
      <c r="I53" s="25"/>
      <c r="J53" s="25"/>
    </row>
    <row r="54" spans="1:10" s="1" customFormat="1" ht="15" customHeight="1">
      <c r="A54" s="57"/>
      <c r="B54" s="46"/>
      <c r="C54" s="58"/>
      <c r="D54" s="151" t="s">
        <v>77</v>
      </c>
      <c r="E54" s="151"/>
      <c r="F54" s="68" t="s">
        <v>78</v>
      </c>
      <c r="G54" s="63">
        <v>0.8</v>
      </c>
      <c r="H54" s="64" t="s">
        <v>79</v>
      </c>
      <c r="I54" s="69">
        <v>50020</v>
      </c>
      <c r="J54" s="34">
        <f>I54*0.95</f>
        <v>47519</v>
      </c>
    </row>
    <row r="55" spans="1:10" s="1" customFormat="1" ht="15" customHeight="1">
      <c r="A55" s="57"/>
      <c r="B55" s="46"/>
      <c r="C55" s="58"/>
      <c r="D55" s="157" t="s">
        <v>80</v>
      </c>
      <c r="E55" s="157"/>
      <c r="F55" s="70" t="s">
        <v>78</v>
      </c>
      <c r="G55" s="31">
        <v>1.22</v>
      </c>
      <c r="H55" s="32" t="s">
        <v>81</v>
      </c>
      <c r="I55" s="71">
        <v>55083</v>
      </c>
      <c r="J55" s="34">
        <f>I55*0.95</f>
        <v>52328.850000000006</v>
      </c>
    </row>
    <row r="56" spans="1:10" s="1" customFormat="1" ht="15" customHeight="1">
      <c r="A56" s="57"/>
      <c r="B56" s="46"/>
      <c r="C56" s="58"/>
      <c r="D56" s="23" t="s">
        <v>82</v>
      </c>
      <c r="E56" s="24"/>
      <c r="F56" s="24"/>
      <c r="G56" s="24"/>
      <c r="H56" s="24"/>
      <c r="I56" s="25"/>
      <c r="J56" s="25"/>
    </row>
    <row r="57" spans="1:10" s="1" customFormat="1" ht="15" customHeight="1">
      <c r="A57" s="57"/>
      <c r="B57" s="46"/>
      <c r="C57" s="58"/>
      <c r="D57" s="151" t="s">
        <v>83</v>
      </c>
      <c r="E57" s="151"/>
      <c r="F57" s="72" t="s">
        <v>13</v>
      </c>
      <c r="G57" s="63">
        <v>0.79</v>
      </c>
      <c r="H57" s="32" t="s">
        <v>84</v>
      </c>
      <c r="I57" s="73">
        <v>65184</v>
      </c>
      <c r="J57" s="34">
        <f aca="true" t="shared" si="0" ref="J57:J66">I57*0.95</f>
        <v>61924.8</v>
      </c>
    </row>
    <row r="58" spans="1:10" s="1" customFormat="1" ht="15" customHeight="1">
      <c r="A58" s="57"/>
      <c r="B58" s="46"/>
      <c r="C58" s="58"/>
      <c r="D58" s="155" t="s">
        <v>85</v>
      </c>
      <c r="E58" s="155"/>
      <c r="F58" s="72" t="s">
        <v>13</v>
      </c>
      <c r="G58" s="31">
        <v>0.61</v>
      </c>
      <c r="H58" s="32" t="s">
        <v>86</v>
      </c>
      <c r="I58" s="73">
        <v>59367</v>
      </c>
      <c r="J58" s="34">
        <f t="shared" si="0"/>
        <v>56398.65</v>
      </c>
    </row>
    <row r="59" spans="1:10" s="1" customFormat="1" ht="15" customHeight="1">
      <c r="A59" s="57"/>
      <c r="B59" s="67"/>
      <c r="C59" s="58"/>
      <c r="D59" s="155" t="s">
        <v>87</v>
      </c>
      <c r="E59" s="155"/>
      <c r="F59" s="30" t="s">
        <v>44</v>
      </c>
      <c r="G59" s="30" t="s">
        <v>44</v>
      </c>
      <c r="H59" s="32" t="s">
        <v>88</v>
      </c>
      <c r="I59" s="73">
        <v>11327</v>
      </c>
      <c r="J59" s="34">
        <f t="shared" si="0"/>
        <v>10760.650000000001</v>
      </c>
    </row>
    <row r="60" spans="1:10" s="1" customFormat="1" ht="15" customHeight="1">
      <c r="A60" s="57"/>
      <c r="B60" s="67"/>
      <c r="C60" s="58"/>
      <c r="D60" s="160" t="s">
        <v>89</v>
      </c>
      <c r="E60" s="160"/>
      <c r="F60" s="47" t="s">
        <v>44</v>
      </c>
      <c r="G60" s="36" t="s">
        <v>44</v>
      </c>
      <c r="H60" s="74" t="s">
        <v>90</v>
      </c>
      <c r="I60" s="73">
        <v>15924</v>
      </c>
      <c r="J60" s="34">
        <f t="shared" si="0"/>
        <v>15127.800000000001</v>
      </c>
    </row>
    <row r="61" spans="1:12" s="1" customFormat="1" ht="15" customHeight="1">
      <c r="A61" s="57"/>
      <c r="B61" s="67"/>
      <c r="C61" s="58"/>
      <c r="D61" s="160" t="s">
        <v>91</v>
      </c>
      <c r="E61" s="160"/>
      <c r="F61" s="47" t="s">
        <v>44</v>
      </c>
      <c r="G61" s="36" t="s">
        <v>44</v>
      </c>
      <c r="H61" s="74" t="s">
        <v>92</v>
      </c>
      <c r="I61" s="73">
        <v>23030</v>
      </c>
      <c r="J61" s="34">
        <f t="shared" si="0"/>
        <v>21878.5</v>
      </c>
      <c r="L61" s="75"/>
    </row>
    <row r="62" spans="1:12" s="1" customFormat="1" ht="15" customHeight="1">
      <c r="A62" s="57"/>
      <c r="B62" s="67"/>
      <c r="C62" s="58"/>
      <c r="D62" s="160" t="s">
        <v>93</v>
      </c>
      <c r="E62" s="160"/>
      <c r="F62" s="47" t="s">
        <v>44</v>
      </c>
      <c r="G62" s="36" t="s">
        <v>44</v>
      </c>
      <c r="H62" s="74" t="s">
        <v>94</v>
      </c>
      <c r="I62" s="73">
        <v>20315</v>
      </c>
      <c r="J62" s="34">
        <f t="shared" si="0"/>
        <v>19299.25</v>
      </c>
      <c r="L62" s="75"/>
    </row>
    <row r="63" spans="1:10" s="1" customFormat="1" ht="15" customHeight="1">
      <c r="A63" s="57"/>
      <c r="B63" s="67"/>
      <c r="C63" s="58"/>
      <c r="D63" s="160" t="s">
        <v>95</v>
      </c>
      <c r="E63" s="160"/>
      <c r="F63" s="47" t="s">
        <v>44</v>
      </c>
      <c r="G63" s="36" t="s">
        <v>44</v>
      </c>
      <c r="H63" s="74" t="s">
        <v>96</v>
      </c>
      <c r="I63" s="73">
        <v>15310</v>
      </c>
      <c r="J63" s="34">
        <f t="shared" si="0"/>
        <v>14544.500000000002</v>
      </c>
    </row>
    <row r="64" spans="1:10" s="1" customFormat="1" ht="15" customHeight="1">
      <c r="A64" s="57"/>
      <c r="B64" s="67"/>
      <c r="C64" s="58"/>
      <c r="D64" s="160" t="s">
        <v>97</v>
      </c>
      <c r="E64" s="160"/>
      <c r="F64" s="76" t="s">
        <v>44</v>
      </c>
      <c r="G64" s="76" t="s">
        <v>44</v>
      </c>
      <c r="H64" s="74" t="s">
        <v>98</v>
      </c>
      <c r="I64" s="73">
        <v>19909</v>
      </c>
      <c r="J64" s="34">
        <f t="shared" si="0"/>
        <v>18913.550000000003</v>
      </c>
    </row>
    <row r="65" spans="1:10" s="1" customFormat="1" ht="15" customHeight="1">
      <c r="A65" s="57"/>
      <c r="B65" s="67"/>
      <c r="C65" s="58"/>
      <c r="D65" s="160" t="s">
        <v>99</v>
      </c>
      <c r="E65" s="160"/>
      <c r="F65" s="76" t="s">
        <v>44</v>
      </c>
      <c r="G65" s="76" t="s">
        <v>44</v>
      </c>
      <c r="H65" s="74" t="s">
        <v>96</v>
      </c>
      <c r="I65" s="73">
        <v>15007</v>
      </c>
      <c r="J65" s="34">
        <f t="shared" si="0"/>
        <v>14256.650000000001</v>
      </c>
    </row>
    <row r="66" spans="1:10" s="1" customFormat="1" ht="15" customHeight="1">
      <c r="A66" s="57"/>
      <c r="B66" s="67"/>
      <c r="C66" s="58"/>
      <c r="D66" s="159" t="s">
        <v>100</v>
      </c>
      <c r="E66" s="159"/>
      <c r="F66" s="76" t="s">
        <v>44</v>
      </c>
      <c r="G66" s="76" t="s">
        <v>44</v>
      </c>
      <c r="H66" s="74" t="s">
        <v>98</v>
      </c>
      <c r="I66" s="73">
        <v>19608</v>
      </c>
      <c r="J66" s="34">
        <f t="shared" si="0"/>
        <v>18627.600000000002</v>
      </c>
    </row>
    <row r="67" spans="1:10" s="77" customFormat="1" ht="18" customHeight="1">
      <c r="A67" s="19">
        <v>4</v>
      </c>
      <c r="B67" s="169" t="s">
        <v>101</v>
      </c>
      <c r="C67" s="169"/>
      <c r="D67" s="169"/>
      <c r="E67" s="169"/>
      <c r="F67" s="24"/>
      <c r="G67" s="44"/>
      <c r="H67" s="24"/>
      <c r="I67" s="24"/>
      <c r="J67" s="24"/>
    </row>
    <row r="68" spans="1:10" s="77" customFormat="1" ht="15" customHeight="1">
      <c r="A68" s="153"/>
      <c r="B68" s="52" t="s">
        <v>9</v>
      </c>
      <c r="C68" s="161"/>
      <c r="D68" s="59" t="s">
        <v>10</v>
      </c>
      <c r="E68" s="60"/>
      <c r="F68" s="60"/>
      <c r="G68" s="78"/>
      <c r="H68" s="60"/>
      <c r="I68" s="60"/>
      <c r="J68" s="60"/>
    </row>
    <row r="69" spans="1:10" s="77" customFormat="1" ht="15" customHeight="1">
      <c r="A69" s="153"/>
      <c r="B69" s="28" t="s">
        <v>11</v>
      </c>
      <c r="C69" s="161"/>
      <c r="D69" s="162" t="s">
        <v>102</v>
      </c>
      <c r="E69" s="79" t="s">
        <v>103</v>
      </c>
      <c r="F69" s="166" t="s">
        <v>13</v>
      </c>
      <c r="G69" s="167">
        <v>0.85</v>
      </c>
      <c r="H69" s="138" t="s">
        <v>104</v>
      </c>
      <c r="I69" s="139">
        <v>49084</v>
      </c>
      <c r="J69" s="137">
        <f aca="true" t="shared" si="1" ref="J69:J74">I69*0.95</f>
        <v>46629.8</v>
      </c>
    </row>
    <row r="70" spans="1:10" s="77" customFormat="1" ht="15" customHeight="1">
      <c r="A70" s="153"/>
      <c r="B70" s="28" t="s">
        <v>15</v>
      </c>
      <c r="C70" s="161"/>
      <c r="D70" s="162"/>
      <c r="E70" s="82" t="s">
        <v>105</v>
      </c>
      <c r="F70" s="166"/>
      <c r="G70" s="167"/>
      <c r="H70" s="83" t="s">
        <v>106</v>
      </c>
      <c r="I70" s="73">
        <v>41137</v>
      </c>
      <c r="J70" s="34">
        <f t="shared" si="1"/>
        <v>39080.15</v>
      </c>
    </row>
    <row r="71" spans="1:10" s="77" customFormat="1" ht="15" customHeight="1">
      <c r="A71" s="153"/>
      <c r="B71" s="28" t="s">
        <v>18</v>
      </c>
      <c r="C71" s="161"/>
      <c r="D71" s="164" t="s">
        <v>107</v>
      </c>
      <c r="E71" s="84" t="s">
        <v>103</v>
      </c>
      <c r="F71" s="168" t="s">
        <v>13</v>
      </c>
      <c r="G71" s="170">
        <v>1.1</v>
      </c>
      <c r="H71" s="140" t="s">
        <v>108</v>
      </c>
      <c r="I71" s="141">
        <v>51271</v>
      </c>
      <c r="J71" s="137">
        <f t="shared" si="1"/>
        <v>48707.450000000004</v>
      </c>
    </row>
    <row r="72" spans="1:10" s="77" customFormat="1" ht="15" customHeight="1">
      <c r="A72" s="153"/>
      <c r="B72" s="28" t="s">
        <v>21</v>
      </c>
      <c r="C72" s="161"/>
      <c r="D72" s="164"/>
      <c r="E72" s="82" t="s">
        <v>105</v>
      </c>
      <c r="F72" s="168"/>
      <c r="G72" s="170"/>
      <c r="H72" s="83" t="s">
        <v>109</v>
      </c>
      <c r="I72" s="73">
        <v>43324</v>
      </c>
      <c r="J72" s="34">
        <f t="shared" si="1"/>
        <v>41157.8</v>
      </c>
    </row>
    <row r="73" spans="1:10" s="77" customFormat="1" ht="15" customHeight="1">
      <c r="A73" s="153"/>
      <c r="B73" s="28" t="s">
        <v>24</v>
      </c>
      <c r="C73" s="161"/>
      <c r="D73" s="163" t="s">
        <v>110</v>
      </c>
      <c r="E73" s="84" t="s">
        <v>103</v>
      </c>
      <c r="F73" s="171" t="s">
        <v>13</v>
      </c>
      <c r="G73" s="172">
        <v>1.3</v>
      </c>
      <c r="H73" s="140" t="s">
        <v>111</v>
      </c>
      <c r="I73" s="141">
        <v>58530</v>
      </c>
      <c r="J73" s="137">
        <f t="shared" si="1"/>
        <v>55603.50000000001</v>
      </c>
    </row>
    <row r="74" spans="1:10" s="77" customFormat="1" ht="15" customHeight="1">
      <c r="A74" s="153"/>
      <c r="B74" s="28" t="s">
        <v>112</v>
      </c>
      <c r="C74" s="161"/>
      <c r="D74" s="163"/>
      <c r="E74" s="86" t="s">
        <v>105</v>
      </c>
      <c r="F74" s="171"/>
      <c r="G74" s="172"/>
      <c r="H74" s="87" t="s">
        <v>113</v>
      </c>
      <c r="I74" s="88">
        <v>50582</v>
      </c>
      <c r="J74" s="34">
        <f t="shared" si="1"/>
        <v>48052.9</v>
      </c>
    </row>
    <row r="75" spans="1:10" s="77" customFormat="1" ht="15" customHeight="1">
      <c r="A75" s="153"/>
      <c r="B75" s="28" t="s">
        <v>26</v>
      </c>
      <c r="C75" s="161"/>
      <c r="D75" s="23" t="s">
        <v>25</v>
      </c>
      <c r="E75" s="24"/>
      <c r="F75" s="24"/>
      <c r="G75" s="44"/>
      <c r="H75" s="24"/>
      <c r="I75" s="25"/>
      <c r="J75" s="25"/>
    </row>
    <row r="76" spans="1:10" s="77" customFormat="1" ht="15" customHeight="1">
      <c r="A76" s="153"/>
      <c r="B76" s="28" t="s">
        <v>29</v>
      </c>
      <c r="C76" s="161"/>
      <c r="D76" s="162" t="s">
        <v>114</v>
      </c>
      <c r="E76" s="79" t="s">
        <v>103</v>
      </c>
      <c r="F76" s="166" t="s">
        <v>28</v>
      </c>
      <c r="G76" s="167">
        <v>0.85</v>
      </c>
      <c r="H76" s="138" t="s">
        <v>104</v>
      </c>
      <c r="I76" s="139">
        <v>54662</v>
      </c>
      <c r="J76" s="137">
        <f aca="true" t="shared" si="2" ref="J76:J81">I76*0.95</f>
        <v>51928.9</v>
      </c>
    </row>
    <row r="77" spans="1:10" s="77" customFormat="1" ht="15" customHeight="1">
      <c r="A77" s="153"/>
      <c r="B77" s="28" t="s">
        <v>58</v>
      </c>
      <c r="C77" s="161"/>
      <c r="D77" s="162"/>
      <c r="E77" s="82" t="s">
        <v>105</v>
      </c>
      <c r="F77" s="166"/>
      <c r="G77" s="167"/>
      <c r="H77" s="83" t="s">
        <v>106</v>
      </c>
      <c r="I77" s="73">
        <v>46715</v>
      </c>
      <c r="J77" s="34">
        <f t="shared" si="2"/>
        <v>44379.25</v>
      </c>
    </row>
    <row r="78" spans="1:10" s="77" customFormat="1" ht="15" customHeight="1">
      <c r="A78" s="153"/>
      <c r="B78" s="28" t="s">
        <v>35</v>
      </c>
      <c r="C78" s="161"/>
      <c r="D78" s="164" t="s">
        <v>115</v>
      </c>
      <c r="E78" s="84" t="s">
        <v>103</v>
      </c>
      <c r="F78" s="168" t="s">
        <v>28</v>
      </c>
      <c r="G78" s="170">
        <v>1.1</v>
      </c>
      <c r="H78" s="140" t="s">
        <v>108</v>
      </c>
      <c r="I78" s="141">
        <v>61759</v>
      </c>
      <c r="J78" s="137">
        <f t="shared" si="2"/>
        <v>58671.05</v>
      </c>
    </row>
    <row r="79" spans="1:10" s="77" customFormat="1" ht="15" customHeight="1">
      <c r="A79" s="153"/>
      <c r="B79" s="46"/>
      <c r="C79" s="161"/>
      <c r="D79" s="164"/>
      <c r="E79" s="82" t="s">
        <v>105</v>
      </c>
      <c r="F79" s="168"/>
      <c r="G79" s="170"/>
      <c r="H79" s="83" t="s">
        <v>109</v>
      </c>
      <c r="I79" s="73">
        <v>53812</v>
      </c>
      <c r="J79" s="34">
        <f t="shared" si="2"/>
        <v>51121.4</v>
      </c>
    </row>
    <row r="80" spans="1:10" s="77" customFormat="1" ht="15" customHeight="1">
      <c r="A80" s="153"/>
      <c r="B80" s="46"/>
      <c r="C80" s="161"/>
      <c r="D80" s="163" t="s">
        <v>116</v>
      </c>
      <c r="E80" s="84" t="s">
        <v>103</v>
      </c>
      <c r="F80" s="171" t="s">
        <v>28</v>
      </c>
      <c r="G80" s="172">
        <v>1.3</v>
      </c>
      <c r="H80" s="140" t="s">
        <v>111</v>
      </c>
      <c r="I80" s="141">
        <v>70908</v>
      </c>
      <c r="J80" s="137">
        <f t="shared" si="2"/>
        <v>67362.6</v>
      </c>
    </row>
    <row r="81" spans="1:10" s="77" customFormat="1" ht="15" customHeight="1">
      <c r="A81" s="153"/>
      <c r="B81" s="46"/>
      <c r="C81" s="161"/>
      <c r="D81" s="163"/>
      <c r="E81" s="86" t="s">
        <v>105</v>
      </c>
      <c r="F81" s="171"/>
      <c r="G81" s="172"/>
      <c r="H81" s="87" t="s">
        <v>113</v>
      </c>
      <c r="I81" s="88">
        <v>62961</v>
      </c>
      <c r="J81" s="34">
        <f t="shared" si="2"/>
        <v>59812.950000000004</v>
      </c>
    </row>
    <row r="82" spans="1:10" s="77" customFormat="1" ht="15" customHeight="1">
      <c r="A82" s="153"/>
      <c r="B82" s="46"/>
      <c r="C82" s="161"/>
      <c r="D82" s="23" t="s">
        <v>36</v>
      </c>
      <c r="E82" s="24"/>
      <c r="F82" s="24"/>
      <c r="G82" s="44"/>
      <c r="H82" s="24"/>
      <c r="I82" s="25"/>
      <c r="J82" s="25"/>
    </row>
    <row r="83" spans="1:10" s="77" customFormat="1" ht="15" customHeight="1">
      <c r="A83" s="153"/>
      <c r="B83" s="46"/>
      <c r="C83" s="161"/>
      <c r="D83" s="162" t="s">
        <v>117</v>
      </c>
      <c r="E83" s="79" t="s">
        <v>103</v>
      </c>
      <c r="F83" s="166" t="s">
        <v>118</v>
      </c>
      <c r="G83" s="167">
        <v>0.85</v>
      </c>
      <c r="H83" s="138" t="s">
        <v>104</v>
      </c>
      <c r="I83" s="139">
        <v>68690</v>
      </c>
      <c r="J83" s="137">
        <f aca="true" t="shared" si="3" ref="J83:J88">I83*0.95</f>
        <v>65255.50000000001</v>
      </c>
    </row>
    <row r="84" spans="1:10" s="77" customFormat="1" ht="15" customHeight="1">
      <c r="A84" s="153"/>
      <c r="B84" s="46"/>
      <c r="C84" s="161"/>
      <c r="D84" s="162"/>
      <c r="E84" s="82" t="s">
        <v>105</v>
      </c>
      <c r="F84" s="166"/>
      <c r="G84" s="167"/>
      <c r="H84" s="83" t="s">
        <v>106</v>
      </c>
      <c r="I84" s="73">
        <v>60412</v>
      </c>
      <c r="J84" s="34">
        <f t="shared" si="3"/>
        <v>57391.4</v>
      </c>
    </row>
    <row r="85" spans="1:10" s="77" customFormat="1" ht="15" customHeight="1">
      <c r="A85" s="153"/>
      <c r="B85" s="46"/>
      <c r="C85" s="161"/>
      <c r="D85" s="164" t="s">
        <v>119</v>
      </c>
      <c r="E85" s="84" t="s">
        <v>103</v>
      </c>
      <c r="F85" s="168" t="s">
        <v>118</v>
      </c>
      <c r="G85" s="170">
        <v>1.1</v>
      </c>
      <c r="H85" s="140" t="s">
        <v>108</v>
      </c>
      <c r="I85" s="141">
        <v>75830</v>
      </c>
      <c r="J85" s="137">
        <f t="shared" si="3"/>
        <v>72038.5</v>
      </c>
    </row>
    <row r="86" spans="1:10" s="77" customFormat="1" ht="15" customHeight="1">
      <c r="A86" s="153"/>
      <c r="B86" s="46"/>
      <c r="C86" s="161"/>
      <c r="D86" s="164"/>
      <c r="E86" s="82" t="s">
        <v>105</v>
      </c>
      <c r="F86" s="168"/>
      <c r="G86" s="170"/>
      <c r="H86" s="83" t="s">
        <v>109</v>
      </c>
      <c r="I86" s="73">
        <v>67552</v>
      </c>
      <c r="J86" s="34">
        <f t="shared" si="3"/>
        <v>64174.4</v>
      </c>
    </row>
    <row r="87" spans="1:10" s="77" customFormat="1" ht="15" customHeight="1">
      <c r="A87" s="153"/>
      <c r="B87" s="46"/>
      <c r="C87" s="161"/>
      <c r="D87" s="163" t="s">
        <v>120</v>
      </c>
      <c r="E87" s="84" t="s">
        <v>103</v>
      </c>
      <c r="F87" s="171" t="s">
        <v>118</v>
      </c>
      <c r="G87" s="172">
        <v>1.3</v>
      </c>
      <c r="H87" s="140" t="s">
        <v>111</v>
      </c>
      <c r="I87" s="141">
        <v>85086</v>
      </c>
      <c r="J87" s="137">
        <f t="shared" si="3"/>
        <v>80831.70000000001</v>
      </c>
    </row>
    <row r="88" spans="1:10" s="77" customFormat="1" ht="15" customHeight="1">
      <c r="A88" s="153"/>
      <c r="B88" s="46"/>
      <c r="C88" s="161"/>
      <c r="D88" s="163"/>
      <c r="E88" s="86" t="s">
        <v>105</v>
      </c>
      <c r="F88" s="171"/>
      <c r="G88" s="172"/>
      <c r="H88" s="87" t="s">
        <v>113</v>
      </c>
      <c r="I88" s="88">
        <v>76808</v>
      </c>
      <c r="J88" s="34">
        <f t="shared" si="3"/>
        <v>72967.6</v>
      </c>
    </row>
    <row r="89" spans="1:10" s="77" customFormat="1" ht="15" customHeight="1">
      <c r="A89" s="153"/>
      <c r="B89" s="46"/>
      <c r="C89" s="161"/>
      <c r="D89" s="23" t="s">
        <v>76</v>
      </c>
      <c r="E89" s="24"/>
      <c r="F89" s="24"/>
      <c r="G89" s="44"/>
      <c r="H89" s="24"/>
      <c r="I89" s="25"/>
      <c r="J89" s="25"/>
    </row>
    <row r="90" spans="1:10" s="77" customFormat="1" ht="15" customHeight="1">
      <c r="A90" s="153"/>
      <c r="B90" s="46"/>
      <c r="C90" s="161"/>
      <c r="D90" s="162" t="s">
        <v>121</v>
      </c>
      <c r="E90" s="79" t="s">
        <v>103</v>
      </c>
      <c r="F90" s="166" t="s">
        <v>78</v>
      </c>
      <c r="G90" s="174">
        <v>1.8</v>
      </c>
      <c r="H90" s="138" t="s">
        <v>122</v>
      </c>
      <c r="I90" s="139">
        <v>56925</v>
      </c>
      <c r="J90" s="137">
        <f>I90*0.95</f>
        <v>54078.75000000001</v>
      </c>
    </row>
    <row r="91" spans="1:10" s="77" customFormat="1" ht="15" customHeight="1">
      <c r="A91" s="153"/>
      <c r="B91" s="46"/>
      <c r="C91" s="161"/>
      <c r="D91" s="162"/>
      <c r="E91" s="82" t="s">
        <v>105</v>
      </c>
      <c r="F91" s="166"/>
      <c r="G91" s="174"/>
      <c r="H91" s="83" t="s">
        <v>123</v>
      </c>
      <c r="I91" s="73">
        <v>49186</v>
      </c>
      <c r="J91" s="34">
        <f>I91*0.95</f>
        <v>46726.700000000004</v>
      </c>
    </row>
    <row r="92" spans="1:10" s="77" customFormat="1" ht="15" customHeight="1">
      <c r="A92" s="153"/>
      <c r="B92" s="46"/>
      <c r="C92" s="161"/>
      <c r="D92" s="163" t="s">
        <v>124</v>
      </c>
      <c r="E92" s="84" t="s">
        <v>103</v>
      </c>
      <c r="F92" s="171" t="s">
        <v>78</v>
      </c>
      <c r="G92" s="173">
        <v>2.1</v>
      </c>
      <c r="H92" s="140" t="s">
        <v>125</v>
      </c>
      <c r="I92" s="141">
        <v>64729</v>
      </c>
      <c r="J92" s="137">
        <f>I92*0.95</f>
        <v>61492.55</v>
      </c>
    </row>
    <row r="93" spans="1:10" s="77" customFormat="1" ht="15" customHeight="1">
      <c r="A93" s="153"/>
      <c r="B93" s="46"/>
      <c r="C93" s="161"/>
      <c r="D93" s="163"/>
      <c r="E93" s="86" t="s">
        <v>105</v>
      </c>
      <c r="F93" s="171"/>
      <c r="G93" s="173"/>
      <c r="H93" s="87" t="s">
        <v>126</v>
      </c>
      <c r="I93" s="88">
        <v>56990</v>
      </c>
      <c r="J93" s="34">
        <f>I93*0.95</f>
        <v>54140.50000000001</v>
      </c>
    </row>
    <row r="94" spans="1:10" s="77" customFormat="1" ht="15" customHeight="1">
      <c r="A94" s="153"/>
      <c r="B94" s="46"/>
      <c r="C94" s="161"/>
      <c r="D94" s="89" t="s">
        <v>82</v>
      </c>
      <c r="E94" s="61"/>
      <c r="F94" s="61"/>
      <c r="G94" s="90"/>
      <c r="H94" s="61"/>
      <c r="I94" s="60"/>
      <c r="J94" s="60"/>
    </row>
    <row r="95" spans="1:10" s="77" customFormat="1" ht="15" customHeight="1">
      <c r="A95" s="153"/>
      <c r="B95" s="46"/>
      <c r="C95" s="161"/>
      <c r="D95" s="162" t="s">
        <v>127</v>
      </c>
      <c r="E95" s="79" t="s">
        <v>103</v>
      </c>
      <c r="F95" s="166" t="s">
        <v>13</v>
      </c>
      <c r="G95" s="174">
        <v>0.92</v>
      </c>
      <c r="H95" s="142" t="s">
        <v>128</v>
      </c>
      <c r="I95" s="139">
        <v>72168</v>
      </c>
      <c r="J95" s="137">
        <f aca="true" t="shared" si="4" ref="J95:J109">I95*0.95</f>
        <v>68559.6</v>
      </c>
    </row>
    <row r="96" spans="1:10" s="77" customFormat="1" ht="15" customHeight="1">
      <c r="A96" s="153"/>
      <c r="B96" s="46"/>
      <c r="C96" s="161"/>
      <c r="D96" s="162"/>
      <c r="E96" s="82" t="s">
        <v>105</v>
      </c>
      <c r="F96" s="166"/>
      <c r="G96" s="174"/>
      <c r="H96" s="83" t="s">
        <v>129</v>
      </c>
      <c r="I96" s="73">
        <v>64221</v>
      </c>
      <c r="J96" s="34">
        <f t="shared" si="4"/>
        <v>61009.950000000004</v>
      </c>
    </row>
    <row r="97" spans="1:10" s="77" customFormat="1" ht="15" customHeight="1">
      <c r="A97" s="153"/>
      <c r="B97" s="46"/>
      <c r="C97" s="161"/>
      <c r="D97" s="164" t="s">
        <v>130</v>
      </c>
      <c r="E97" s="84" t="s">
        <v>103</v>
      </c>
      <c r="F97" s="168" t="s">
        <v>13</v>
      </c>
      <c r="G97" s="176">
        <v>0.74</v>
      </c>
      <c r="H97" s="140" t="s">
        <v>131</v>
      </c>
      <c r="I97" s="141">
        <v>79838</v>
      </c>
      <c r="J97" s="137">
        <f t="shared" si="4"/>
        <v>75846.1</v>
      </c>
    </row>
    <row r="98" spans="1:10" s="77" customFormat="1" ht="15" customHeight="1">
      <c r="A98" s="153"/>
      <c r="B98" s="46"/>
      <c r="C98" s="161"/>
      <c r="D98" s="164"/>
      <c r="E98" s="82" t="s">
        <v>105</v>
      </c>
      <c r="F98" s="168"/>
      <c r="G98" s="176"/>
      <c r="H98" s="83" t="s">
        <v>132</v>
      </c>
      <c r="I98" s="73">
        <v>71890</v>
      </c>
      <c r="J98" s="34">
        <f t="shared" si="4"/>
        <v>68295.5</v>
      </c>
    </row>
    <row r="99" spans="1:10" s="77" customFormat="1" ht="15" customHeight="1">
      <c r="A99" s="153"/>
      <c r="B99" s="46"/>
      <c r="C99" s="161"/>
      <c r="D99" s="84" t="s">
        <v>133</v>
      </c>
      <c r="E99" s="84" t="s">
        <v>103</v>
      </c>
      <c r="F99" s="91" t="s">
        <v>44</v>
      </c>
      <c r="G99" s="85" t="s">
        <v>44</v>
      </c>
      <c r="H99" s="140" t="s">
        <v>134</v>
      </c>
      <c r="I99" s="141">
        <v>19697</v>
      </c>
      <c r="J99" s="137">
        <f t="shared" si="4"/>
        <v>18712.15</v>
      </c>
    </row>
    <row r="100" spans="1:10" s="77" customFormat="1" ht="15" customHeight="1">
      <c r="A100" s="153"/>
      <c r="B100" s="46"/>
      <c r="C100" s="161"/>
      <c r="D100" s="82" t="s">
        <v>135</v>
      </c>
      <c r="E100" s="82" t="s">
        <v>105</v>
      </c>
      <c r="F100" s="91" t="s">
        <v>44</v>
      </c>
      <c r="G100" s="85" t="s">
        <v>44</v>
      </c>
      <c r="H100" s="83" t="s">
        <v>136</v>
      </c>
      <c r="I100" s="73">
        <v>13680</v>
      </c>
      <c r="J100" s="34">
        <f t="shared" si="4"/>
        <v>12996.000000000002</v>
      </c>
    </row>
    <row r="101" spans="1:10" s="77" customFormat="1" ht="15" customHeight="1">
      <c r="A101" s="153"/>
      <c r="B101" s="46"/>
      <c r="C101" s="161"/>
      <c r="D101" s="82" t="s">
        <v>137</v>
      </c>
      <c r="E101" s="82" t="s">
        <v>103</v>
      </c>
      <c r="F101" s="91" t="s">
        <v>44</v>
      </c>
      <c r="G101" s="85" t="s">
        <v>44</v>
      </c>
      <c r="H101" s="83" t="s">
        <v>138</v>
      </c>
      <c r="I101" s="73">
        <v>19918</v>
      </c>
      <c r="J101" s="34">
        <f t="shared" si="4"/>
        <v>18922.100000000002</v>
      </c>
    </row>
    <row r="102" spans="1:10" s="77" customFormat="1" ht="15" customHeight="1">
      <c r="A102" s="153"/>
      <c r="B102" s="46"/>
      <c r="C102" s="161"/>
      <c r="D102" s="82" t="s">
        <v>139</v>
      </c>
      <c r="E102" s="82" t="s">
        <v>105</v>
      </c>
      <c r="F102" s="91" t="s">
        <v>44</v>
      </c>
      <c r="G102" s="85" t="s">
        <v>44</v>
      </c>
      <c r="H102" s="83" t="s">
        <v>140</v>
      </c>
      <c r="I102" s="73">
        <v>13900</v>
      </c>
      <c r="J102" s="34">
        <f t="shared" si="4"/>
        <v>13205.000000000002</v>
      </c>
    </row>
    <row r="103" spans="1:10" s="77" customFormat="1" ht="15" customHeight="1">
      <c r="A103" s="153"/>
      <c r="B103" s="46"/>
      <c r="C103" s="161"/>
      <c r="D103" s="82" t="s">
        <v>141</v>
      </c>
      <c r="E103" s="82" t="s">
        <v>103</v>
      </c>
      <c r="F103" s="91" t="s">
        <v>44</v>
      </c>
      <c r="G103" s="85" t="s">
        <v>44</v>
      </c>
      <c r="H103" s="83" t="s">
        <v>142</v>
      </c>
      <c r="I103" s="73">
        <v>17424</v>
      </c>
      <c r="J103" s="34">
        <f t="shared" si="4"/>
        <v>16552.800000000003</v>
      </c>
    </row>
    <row r="104" spans="1:10" s="77" customFormat="1" ht="15" customHeight="1">
      <c r="A104" s="153"/>
      <c r="B104" s="46"/>
      <c r="C104" s="161"/>
      <c r="D104" s="82" t="s">
        <v>143</v>
      </c>
      <c r="E104" s="82" t="s">
        <v>105</v>
      </c>
      <c r="F104" s="91" t="s">
        <v>44</v>
      </c>
      <c r="G104" s="85" t="s">
        <v>44</v>
      </c>
      <c r="H104" s="83" t="s">
        <v>142</v>
      </c>
      <c r="I104" s="73">
        <v>13100</v>
      </c>
      <c r="J104" s="34">
        <f t="shared" si="4"/>
        <v>12445</v>
      </c>
    </row>
    <row r="105" spans="1:10" s="77" customFormat="1" ht="15" customHeight="1">
      <c r="A105" s="153"/>
      <c r="B105" s="46"/>
      <c r="C105" s="161"/>
      <c r="D105" s="82" t="s">
        <v>144</v>
      </c>
      <c r="E105" s="82" t="s">
        <v>105</v>
      </c>
      <c r="F105" s="91" t="s">
        <v>44</v>
      </c>
      <c r="G105" s="85" t="s">
        <v>44</v>
      </c>
      <c r="H105" s="83" t="s">
        <v>145</v>
      </c>
      <c r="I105" s="73">
        <v>11405</v>
      </c>
      <c r="J105" s="34">
        <f t="shared" si="4"/>
        <v>10834.75</v>
      </c>
    </row>
    <row r="106" spans="1:10" s="77" customFormat="1" ht="15" customHeight="1">
      <c r="A106" s="153"/>
      <c r="B106" s="46"/>
      <c r="C106" s="161"/>
      <c r="D106" s="165" t="s">
        <v>146</v>
      </c>
      <c r="E106" s="82" t="s">
        <v>103</v>
      </c>
      <c r="F106" s="177" t="s">
        <v>44</v>
      </c>
      <c r="G106" s="170" t="s">
        <v>44</v>
      </c>
      <c r="H106" s="83" t="s">
        <v>147</v>
      </c>
      <c r="I106" s="73">
        <v>26171</v>
      </c>
      <c r="J106" s="34">
        <f t="shared" si="4"/>
        <v>24862.45</v>
      </c>
    </row>
    <row r="107" spans="1:10" s="77" customFormat="1" ht="15" customHeight="1">
      <c r="A107" s="153"/>
      <c r="B107" s="46"/>
      <c r="C107" s="161"/>
      <c r="D107" s="165"/>
      <c r="E107" s="82" t="s">
        <v>105</v>
      </c>
      <c r="F107" s="177"/>
      <c r="G107" s="170"/>
      <c r="H107" s="83" t="s">
        <v>148</v>
      </c>
      <c r="I107" s="73">
        <v>20153</v>
      </c>
      <c r="J107" s="34">
        <f t="shared" si="4"/>
        <v>19145.350000000002</v>
      </c>
    </row>
    <row r="108" spans="1:10" s="77" customFormat="1" ht="15" customHeight="1">
      <c r="A108" s="153"/>
      <c r="B108" s="46"/>
      <c r="C108" s="161"/>
      <c r="D108" s="178" t="s">
        <v>149</v>
      </c>
      <c r="E108" s="82" t="s">
        <v>103</v>
      </c>
      <c r="F108" s="179" t="s">
        <v>44</v>
      </c>
      <c r="G108" s="172" t="s">
        <v>44</v>
      </c>
      <c r="H108" s="83" t="s">
        <v>150</v>
      </c>
      <c r="I108" s="73">
        <v>25714</v>
      </c>
      <c r="J108" s="34">
        <f t="shared" si="4"/>
        <v>24428.300000000003</v>
      </c>
    </row>
    <row r="109" spans="1:10" s="77" customFormat="1" ht="15" customHeight="1">
      <c r="A109" s="153"/>
      <c r="B109" s="92"/>
      <c r="C109" s="161"/>
      <c r="D109" s="178"/>
      <c r="E109" s="86" t="s">
        <v>105</v>
      </c>
      <c r="F109" s="179"/>
      <c r="G109" s="172"/>
      <c r="H109" s="87" t="s">
        <v>151</v>
      </c>
      <c r="I109" s="88">
        <v>19696</v>
      </c>
      <c r="J109" s="34">
        <f t="shared" si="4"/>
        <v>18711.2</v>
      </c>
    </row>
    <row r="110" spans="1:10" s="77" customFormat="1" ht="18" customHeight="1">
      <c r="A110" s="19">
        <v>5</v>
      </c>
      <c r="B110" s="169" t="s">
        <v>152</v>
      </c>
      <c r="C110" s="169"/>
      <c r="D110" s="169"/>
      <c r="E110" s="169"/>
      <c r="F110" s="24"/>
      <c r="G110" s="44"/>
      <c r="H110" s="24"/>
      <c r="I110" s="24"/>
      <c r="J110" s="24"/>
    </row>
    <row r="111" spans="1:10" s="77" customFormat="1" ht="15" customHeight="1">
      <c r="A111" s="153"/>
      <c r="B111" s="52" t="s">
        <v>9</v>
      </c>
      <c r="C111" s="161"/>
      <c r="D111" s="59" t="s">
        <v>10</v>
      </c>
      <c r="E111" s="60"/>
      <c r="F111" s="60"/>
      <c r="G111" s="78"/>
      <c r="H111" s="60"/>
      <c r="I111" s="60"/>
      <c r="J111" s="60"/>
    </row>
    <row r="112" spans="1:10" s="77" customFormat="1" ht="15" customHeight="1">
      <c r="A112" s="153"/>
      <c r="B112" s="28" t="s">
        <v>11</v>
      </c>
      <c r="C112" s="161"/>
      <c r="D112" s="175" t="s">
        <v>153</v>
      </c>
      <c r="E112" s="93" t="s">
        <v>103</v>
      </c>
      <c r="F112" s="166" t="s">
        <v>13</v>
      </c>
      <c r="G112" s="167">
        <v>0.85</v>
      </c>
      <c r="H112" s="80" t="s">
        <v>104</v>
      </c>
      <c r="I112" s="81">
        <v>51538</v>
      </c>
      <c r="J112" s="34">
        <f aca="true" t="shared" si="5" ref="J112:J117">I112*0.95</f>
        <v>48961.100000000006</v>
      </c>
    </row>
    <row r="113" spans="1:10" s="77" customFormat="1" ht="15" customHeight="1">
      <c r="A113" s="153"/>
      <c r="B113" s="28" t="s">
        <v>15</v>
      </c>
      <c r="C113" s="161"/>
      <c r="D113" s="175"/>
      <c r="E113" s="82" t="s">
        <v>105</v>
      </c>
      <c r="F113" s="166"/>
      <c r="G113" s="167"/>
      <c r="H113" s="83" t="s">
        <v>106</v>
      </c>
      <c r="I113" s="73">
        <v>43591</v>
      </c>
      <c r="J113" s="34">
        <f t="shared" si="5"/>
        <v>41411.450000000004</v>
      </c>
    </row>
    <row r="114" spans="1:10" s="77" customFormat="1" ht="15" customHeight="1">
      <c r="A114" s="153"/>
      <c r="B114" s="28" t="s">
        <v>18</v>
      </c>
      <c r="C114" s="161"/>
      <c r="D114" s="165" t="s">
        <v>154</v>
      </c>
      <c r="E114" s="82" t="s">
        <v>103</v>
      </c>
      <c r="F114" s="168" t="s">
        <v>13</v>
      </c>
      <c r="G114" s="170">
        <v>1.1</v>
      </c>
      <c r="H114" s="83" t="s">
        <v>108</v>
      </c>
      <c r="I114" s="73">
        <v>53835</v>
      </c>
      <c r="J114" s="34">
        <f t="shared" si="5"/>
        <v>51143.25</v>
      </c>
    </row>
    <row r="115" spans="1:10" s="77" customFormat="1" ht="15" customHeight="1">
      <c r="A115" s="153"/>
      <c r="B115" s="28" t="s">
        <v>21</v>
      </c>
      <c r="C115" s="161"/>
      <c r="D115" s="165"/>
      <c r="E115" s="82" t="s">
        <v>105</v>
      </c>
      <c r="F115" s="168"/>
      <c r="G115" s="170"/>
      <c r="H115" s="83" t="s">
        <v>109</v>
      </c>
      <c r="I115" s="73">
        <v>45888</v>
      </c>
      <c r="J115" s="34">
        <f t="shared" si="5"/>
        <v>43593.600000000006</v>
      </c>
    </row>
    <row r="116" spans="1:10" s="77" customFormat="1" ht="15" customHeight="1">
      <c r="A116" s="153"/>
      <c r="B116" s="28" t="s">
        <v>24</v>
      </c>
      <c r="C116" s="161"/>
      <c r="D116" s="178" t="s">
        <v>155</v>
      </c>
      <c r="E116" s="82" t="s">
        <v>103</v>
      </c>
      <c r="F116" s="171" t="s">
        <v>13</v>
      </c>
      <c r="G116" s="172">
        <v>1.3</v>
      </c>
      <c r="H116" s="83" t="s">
        <v>111</v>
      </c>
      <c r="I116" s="73">
        <v>61457</v>
      </c>
      <c r="J116" s="34">
        <f t="shared" si="5"/>
        <v>58384.15</v>
      </c>
    </row>
    <row r="117" spans="1:10" s="77" customFormat="1" ht="15" customHeight="1">
      <c r="A117" s="153"/>
      <c r="B117" s="28" t="s">
        <v>112</v>
      </c>
      <c r="C117" s="161"/>
      <c r="D117" s="178"/>
      <c r="E117" s="86" t="s">
        <v>105</v>
      </c>
      <c r="F117" s="171"/>
      <c r="G117" s="172"/>
      <c r="H117" s="87" t="s">
        <v>113</v>
      </c>
      <c r="I117" s="88">
        <v>53510</v>
      </c>
      <c r="J117" s="34">
        <f t="shared" si="5"/>
        <v>50834.5</v>
      </c>
    </row>
    <row r="118" spans="1:10" s="77" customFormat="1" ht="15" customHeight="1">
      <c r="A118" s="153"/>
      <c r="B118" s="28" t="s">
        <v>26</v>
      </c>
      <c r="C118" s="161"/>
      <c r="D118" s="23" t="s">
        <v>25</v>
      </c>
      <c r="E118" s="24"/>
      <c r="F118" s="24"/>
      <c r="G118" s="44"/>
      <c r="H118" s="24"/>
      <c r="I118" s="25"/>
      <c r="J118" s="25"/>
    </row>
    <row r="119" spans="1:10" s="77" customFormat="1" ht="15" customHeight="1">
      <c r="A119" s="153"/>
      <c r="B119" s="28" t="s">
        <v>156</v>
      </c>
      <c r="C119" s="161"/>
      <c r="D119" s="175" t="s">
        <v>157</v>
      </c>
      <c r="E119" s="93" t="s">
        <v>103</v>
      </c>
      <c r="F119" s="166" t="s">
        <v>28</v>
      </c>
      <c r="G119" s="167">
        <v>0.85</v>
      </c>
      <c r="H119" s="80" t="s">
        <v>104</v>
      </c>
      <c r="I119" s="81">
        <v>57395</v>
      </c>
      <c r="J119" s="34">
        <f aca="true" t="shared" si="6" ref="J119:J124">I119*0.95</f>
        <v>54525.25000000001</v>
      </c>
    </row>
    <row r="120" spans="1:10" s="77" customFormat="1" ht="15" customHeight="1">
      <c r="A120" s="153"/>
      <c r="B120" s="28" t="s">
        <v>58</v>
      </c>
      <c r="C120" s="161"/>
      <c r="D120" s="175"/>
      <c r="E120" s="82" t="s">
        <v>105</v>
      </c>
      <c r="F120" s="166"/>
      <c r="G120" s="167"/>
      <c r="H120" s="83" t="s">
        <v>106</v>
      </c>
      <c r="I120" s="73">
        <v>49448</v>
      </c>
      <c r="J120" s="34">
        <f t="shared" si="6"/>
        <v>46975.600000000006</v>
      </c>
    </row>
    <row r="121" spans="1:10" s="77" customFormat="1" ht="15" customHeight="1">
      <c r="A121" s="153"/>
      <c r="B121" s="28" t="s">
        <v>35</v>
      </c>
      <c r="C121" s="161"/>
      <c r="D121" s="165" t="s">
        <v>158</v>
      </c>
      <c r="E121" s="82" t="s">
        <v>103</v>
      </c>
      <c r="F121" s="168" t="s">
        <v>28</v>
      </c>
      <c r="G121" s="170">
        <v>1.1</v>
      </c>
      <c r="H121" s="83" t="s">
        <v>108</v>
      </c>
      <c r="I121" s="73">
        <v>64847</v>
      </c>
      <c r="J121" s="34">
        <f t="shared" si="6"/>
        <v>61604.65</v>
      </c>
    </row>
    <row r="122" spans="1:10" s="77" customFormat="1" ht="15" customHeight="1">
      <c r="A122" s="153"/>
      <c r="B122" s="46"/>
      <c r="C122" s="161"/>
      <c r="D122" s="165"/>
      <c r="E122" s="82" t="s">
        <v>105</v>
      </c>
      <c r="F122" s="168"/>
      <c r="G122" s="170"/>
      <c r="H122" s="83" t="s">
        <v>109</v>
      </c>
      <c r="I122" s="73">
        <v>56900</v>
      </c>
      <c r="J122" s="34">
        <f t="shared" si="6"/>
        <v>54055.00000000001</v>
      </c>
    </row>
    <row r="123" spans="1:10" s="77" customFormat="1" ht="15" customHeight="1">
      <c r="A123" s="153"/>
      <c r="B123" s="46"/>
      <c r="C123" s="161"/>
      <c r="D123" s="178" t="s">
        <v>159</v>
      </c>
      <c r="E123" s="82" t="s">
        <v>103</v>
      </c>
      <c r="F123" s="171" t="s">
        <v>28</v>
      </c>
      <c r="G123" s="172">
        <v>1.3</v>
      </c>
      <c r="H123" s="83" t="s">
        <v>111</v>
      </c>
      <c r="I123" s="73">
        <v>74453</v>
      </c>
      <c r="J123" s="34">
        <f t="shared" si="6"/>
        <v>70730.35</v>
      </c>
    </row>
    <row r="124" spans="1:10" s="77" customFormat="1" ht="15" customHeight="1">
      <c r="A124" s="153"/>
      <c r="B124" s="46"/>
      <c r="C124" s="161"/>
      <c r="D124" s="178"/>
      <c r="E124" s="86" t="s">
        <v>105</v>
      </c>
      <c r="F124" s="171"/>
      <c r="G124" s="172"/>
      <c r="H124" s="87" t="s">
        <v>113</v>
      </c>
      <c r="I124" s="88">
        <v>66506</v>
      </c>
      <c r="J124" s="34">
        <f t="shared" si="6"/>
        <v>63180.700000000004</v>
      </c>
    </row>
    <row r="125" spans="1:10" s="77" customFormat="1" ht="15" customHeight="1">
      <c r="A125" s="153"/>
      <c r="B125" s="46"/>
      <c r="C125" s="161"/>
      <c r="D125" s="23" t="s">
        <v>36</v>
      </c>
      <c r="E125" s="24"/>
      <c r="F125" s="24"/>
      <c r="G125" s="44"/>
      <c r="H125" s="24"/>
      <c r="I125" s="25"/>
      <c r="J125" s="25"/>
    </row>
    <row r="126" spans="1:10" s="77" customFormat="1" ht="15" customHeight="1">
      <c r="A126" s="153"/>
      <c r="B126" s="46"/>
      <c r="C126" s="161"/>
      <c r="D126" s="175" t="s">
        <v>160</v>
      </c>
      <c r="E126" s="93" t="s">
        <v>103</v>
      </c>
      <c r="F126" s="166" t="s">
        <v>118</v>
      </c>
      <c r="G126" s="167">
        <v>0.85</v>
      </c>
      <c r="H126" s="80" t="s">
        <v>104</v>
      </c>
      <c r="I126" s="81">
        <v>72125</v>
      </c>
      <c r="J126" s="34">
        <f aca="true" t="shared" si="7" ref="J126:J131">I126*0.95</f>
        <v>68518.75</v>
      </c>
    </row>
    <row r="127" spans="1:10" s="77" customFormat="1" ht="15" customHeight="1">
      <c r="A127" s="153"/>
      <c r="B127" s="46"/>
      <c r="C127" s="161"/>
      <c r="D127" s="175"/>
      <c r="E127" s="82" t="s">
        <v>105</v>
      </c>
      <c r="F127" s="166"/>
      <c r="G127" s="167"/>
      <c r="H127" s="83" t="s">
        <v>106</v>
      </c>
      <c r="I127" s="73">
        <v>64178</v>
      </c>
      <c r="J127" s="34">
        <f t="shared" si="7"/>
        <v>60969.100000000006</v>
      </c>
    </row>
    <row r="128" spans="1:10" s="77" customFormat="1" ht="15" customHeight="1">
      <c r="A128" s="153"/>
      <c r="B128" s="46"/>
      <c r="C128" s="161"/>
      <c r="D128" s="165" t="s">
        <v>161</v>
      </c>
      <c r="E128" s="82" t="s">
        <v>103</v>
      </c>
      <c r="F128" s="168" t="s">
        <v>118</v>
      </c>
      <c r="G128" s="170">
        <v>1.1</v>
      </c>
      <c r="H128" s="83" t="s">
        <v>108</v>
      </c>
      <c r="I128" s="73">
        <v>79622</v>
      </c>
      <c r="J128" s="34">
        <f t="shared" si="7"/>
        <v>75640.90000000001</v>
      </c>
    </row>
    <row r="129" spans="1:10" s="77" customFormat="1" ht="15" customHeight="1">
      <c r="A129" s="153"/>
      <c r="B129" s="46"/>
      <c r="C129" s="161"/>
      <c r="D129" s="165"/>
      <c r="E129" s="82" t="s">
        <v>105</v>
      </c>
      <c r="F129" s="168"/>
      <c r="G129" s="170"/>
      <c r="H129" s="83" t="s">
        <v>109</v>
      </c>
      <c r="I129" s="73">
        <v>71675</v>
      </c>
      <c r="J129" s="34">
        <f t="shared" si="7"/>
        <v>68091.25</v>
      </c>
    </row>
    <row r="130" spans="1:10" s="77" customFormat="1" ht="15" customHeight="1">
      <c r="A130" s="153"/>
      <c r="B130" s="46"/>
      <c r="C130" s="161"/>
      <c r="D130" s="178" t="s">
        <v>162</v>
      </c>
      <c r="E130" s="82" t="s">
        <v>103</v>
      </c>
      <c r="F130" s="171" t="s">
        <v>118</v>
      </c>
      <c r="G130" s="172">
        <v>1.3</v>
      </c>
      <c r="H130" s="83" t="s">
        <v>111</v>
      </c>
      <c r="I130" s="73">
        <v>89340</v>
      </c>
      <c r="J130" s="34">
        <f t="shared" si="7"/>
        <v>84873</v>
      </c>
    </row>
    <row r="131" spans="1:10" s="77" customFormat="1" ht="15" customHeight="1">
      <c r="A131" s="153"/>
      <c r="B131" s="46"/>
      <c r="C131" s="161"/>
      <c r="D131" s="178"/>
      <c r="E131" s="86" t="s">
        <v>105</v>
      </c>
      <c r="F131" s="171"/>
      <c r="G131" s="172"/>
      <c r="H131" s="87" t="s">
        <v>113</v>
      </c>
      <c r="I131" s="88">
        <v>81393</v>
      </c>
      <c r="J131" s="34">
        <f t="shared" si="7"/>
        <v>77323.35</v>
      </c>
    </row>
    <row r="132" spans="1:10" s="77" customFormat="1" ht="18" customHeight="1">
      <c r="A132" s="19">
        <v>6</v>
      </c>
      <c r="B132" s="169" t="s">
        <v>163</v>
      </c>
      <c r="C132" s="169"/>
      <c r="D132" s="169"/>
      <c r="E132" s="169"/>
      <c r="F132" s="24"/>
      <c r="G132" s="44"/>
      <c r="H132" s="24"/>
      <c r="I132" s="24"/>
      <c r="J132" s="24"/>
    </row>
    <row r="133" spans="1:10" s="77" customFormat="1" ht="15" customHeight="1">
      <c r="A133" s="153"/>
      <c r="B133" s="52" t="s">
        <v>9</v>
      </c>
      <c r="C133" s="161"/>
      <c r="D133" s="23" t="s">
        <v>10</v>
      </c>
      <c r="E133" s="24"/>
      <c r="F133" s="24"/>
      <c r="G133" s="44"/>
      <c r="H133" s="24"/>
      <c r="I133" s="25"/>
      <c r="J133" s="24"/>
    </row>
    <row r="134" spans="1:10" s="77" customFormat="1" ht="15" customHeight="1">
      <c r="A134" s="153"/>
      <c r="B134" s="53" t="s">
        <v>11</v>
      </c>
      <c r="C134" s="161"/>
      <c r="D134" s="175" t="s">
        <v>164</v>
      </c>
      <c r="E134" s="93" t="s">
        <v>103</v>
      </c>
      <c r="F134" s="166" t="s">
        <v>13</v>
      </c>
      <c r="G134" s="167">
        <v>1.075</v>
      </c>
      <c r="H134" s="80" t="s">
        <v>165</v>
      </c>
      <c r="I134" s="81">
        <v>74268</v>
      </c>
      <c r="J134" s="34">
        <f aca="true" t="shared" si="8" ref="J134:J141">I134*0.95</f>
        <v>70554.6</v>
      </c>
    </row>
    <row r="135" spans="1:10" s="77" customFormat="1" ht="15" customHeight="1">
      <c r="A135" s="153"/>
      <c r="B135" s="53" t="s">
        <v>166</v>
      </c>
      <c r="C135" s="161"/>
      <c r="D135" s="175"/>
      <c r="E135" s="82" t="s">
        <v>105</v>
      </c>
      <c r="F135" s="166"/>
      <c r="G135" s="167"/>
      <c r="H135" s="83" t="s">
        <v>167</v>
      </c>
      <c r="I135" s="73">
        <v>66383</v>
      </c>
      <c r="J135" s="34">
        <f t="shared" si="8"/>
        <v>63063.850000000006</v>
      </c>
    </row>
    <row r="136" spans="1:10" s="77" customFormat="1" ht="15" customHeight="1">
      <c r="A136" s="153"/>
      <c r="B136" s="53" t="s">
        <v>58</v>
      </c>
      <c r="C136" s="161"/>
      <c r="D136" s="165" t="s">
        <v>168</v>
      </c>
      <c r="E136" s="82" t="s">
        <v>103</v>
      </c>
      <c r="F136" s="168" t="s">
        <v>13</v>
      </c>
      <c r="G136" s="170">
        <v>1.62</v>
      </c>
      <c r="H136" s="83" t="s">
        <v>169</v>
      </c>
      <c r="I136" s="73">
        <v>99752</v>
      </c>
      <c r="J136" s="34">
        <f t="shared" si="8"/>
        <v>94764.40000000001</v>
      </c>
    </row>
    <row r="137" spans="1:10" s="77" customFormat="1" ht="15" customHeight="1">
      <c r="A137" s="153"/>
      <c r="B137" s="53" t="s">
        <v>15</v>
      </c>
      <c r="C137" s="161"/>
      <c r="D137" s="165"/>
      <c r="E137" s="82" t="s">
        <v>105</v>
      </c>
      <c r="F137" s="168"/>
      <c r="G137" s="170"/>
      <c r="H137" s="83" t="s">
        <v>170</v>
      </c>
      <c r="I137" s="73">
        <v>91866</v>
      </c>
      <c r="J137" s="34">
        <f t="shared" si="8"/>
        <v>87272.70000000001</v>
      </c>
    </row>
    <row r="138" spans="1:10" s="77" customFormat="1" ht="15" customHeight="1">
      <c r="A138" s="153"/>
      <c r="B138" s="53" t="s">
        <v>171</v>
      </c>
      <c r="C138" s="161"/>
      <c r="D138" s="165" t="s">
        <v>172</v>
      </c>
      <c r="E138" s="82" t="s">
        <v>103</v>
      </c>
      <c r="F138" s="168" t="s">
        <v>13</v>
      </c>
      <c r="G138" s="170">
        <v>2.15</v>
      </c>
      <c r="H138" s="83" t="s">
        <v>173</v>
      </c>
      <c r="I138" s="73">
        <v>116013</v>
      </c>
      <c r="J138" s="34">
        <f t="shared" si="8"/>
        <v>110212.35</v>
      </c>
    </row>
    <row r="139" spans="1:10" s="77" customFormat="1" ht="15" customHeight="1">
      <c r="A139" s="153"/>
      <c r="B139" s="53" t="s">
        <v>174</v>
      </c>
      <c r="C139" s="161"/>
      <c r="D139" s="165"/>
      <c r="E139" s="82" t="s">
        <v>105</v>
      </c>
      <c r="F139" s="168"/>
      <c r="G139" s="170"/>
      <c r="H139" s="83" t="s">
        <v>175</v>
      </c>
      <c r="I139" s="73">
        <v>108127</v>
      </c>
      <c r="J139" s="34">
        <f t="shared" si="8"/>
        <v>102720.65000000001</v>
      </c>
    </row>
    <row r="140" spans="1:10" s="77" customFormat="1" ht="15" customHeight="1">
      <c r="A140" s="153"/>
      <c r="B140" s="53" t="s">
        <v>176</v>
      </c>
      <c r="C140" s="161"/>
      <c r="D140" s="178" t="s">
        <v>177</v>
      </c>
      <c r="E140" s="82" t="s">
        <v>103</v>
      </c>
      <c r="F140" s="171" t="s">
        <v>13</v>
      </c>
      <c r="G140" s="172">
        <v>3.22</v>
      </c>
      <c r="H140" s="83" t="s">
        <v>178</v>
      </c>
      <c r="I140" s="73">
        <v>146477</v>
      </c>
      <c r="J140" s="34">
        <f t="shared" si="8"/>
        <v>139153.15000000002</v>
      </c>
    </row>
    <row r="141" spans="1:10" s="77" customFormat="1" ht="15" customHeight="1">
      <c r="A141" s="153"/>
      <c r="B141" s="53" t="s">
        <v>179</v>
      </c>
      <c r="C141" s="161"/>
      <c r="D141" s="178"/>
      <c r="E141" s="86" t="s">
        <v>105</v>
      </c>
      <c r="F141" s="171"/>
      <c r="G141" s="172"/>
      <c r="H141" s="87" t="s">
        <v>180</v>
      </c>
      <c r="I141" s="88">
        <v>138591</v>
      </c>
      <c r="J141" s="34">
        <f t="shared" si="8"/>
        <v>131661.45</v>
      </c>
    </row>
    <row r="142" spans="1:10" s="77" customFormat="1" ht="15" customHeight="1">
      <c r="A142" s="153"/>
      <c r="B142" s="53" t="s">
        <v>181</v>
      </c>
      <c r="C142" s="161"/>
      <c r="D142" s="23" t="s">
        <v>25</v>
      </c>
      <c r="E142" s="24"/>
      <c r="F142" s="24"/>
      <c r="G142" s="44"/>
      <c r="H142" s="24"/>
      <c r="I142" s="25"/>
      <c r="J142" s="25"/>
    </row>
    <row r="143" spans="1:10" s="77" customFormat="1" ht="15" customHeight="1">
      <c r="A143" s="153"/>
      <c r="B143" s="53" t="s">
        <v>182</v>
      </c>
      <c r="C143" s="161"/>
      <c r="D143" s="175" t="s">
        <v>183</v>
      </c>
      <c r="E143" s="93" t="s">
        <v>103</v>
      </c>
      <c r="F143" s="166" t="s">
        <v>28</v>
      </c>
      <c r="G143" s="167">
        <v>1.075</v>
      </c>
      <c r="H143" s="80" t="s">
        <v>165</v>
      </c>
      <c r="I143" s="81">
        <v>78868</v>
      </c>
      <c r="J143" s="34">
        <f aca="true" t="shared" si="9" ref="J143:J150">I143*0.95</f>
        <v>74924.6</v>
      </c>
    </row>
    <row r="144" spans="1:10" s="77" customFormat="1" ht="15" customHeight="1">
      <c r="A144" s="153"/>
      <c r="B144" s="53" t="s">
        <v>184</v>
      </c>
      <c r="C144" s="161"/>
      <c r="D144" s="175"/>
      <c r="E144" s="82" t="s">
        <v>105</v>
      </c>
      <c r="F144" s="166"/>
      <c r="G144" s="167"/>
      <c r="H144" s="83" t="s">
        <v>167</v>
      </c>
      <c r="I144" s="73">
        <v>70982</v>
      </c>
      <c r="J144" s="34">
        <f t="shared" si="9"/>
        <v>67432.90000000001</v>
      </c>
    </row>
    <row r="145" spans="1:10" s="77" customFormat="1" ht="15" customHeight="1">
      <c r="A145" s="153"/>
      <c r="B145" s="53" t="s">
        <v>185</v>
      </c>
      <c r="C145" s="161"/>
      <c r="D145" s="165" t="s">
        <v>186</v>
      </c>
      <c r="E145" s="82" t="s">
        <v>103</v>
      </c>
      <c r="F145" s="168" t="s">
        <v>28</v>
      </c>
      <c r="G145" s="170">
        <v>1.62</v>
      </c>
      <c r="H145" s="83" t="s">
        <v>169</v>
      </c>
      <c r="I145" s="73">
        <v>103561</v>
      </c>
      <c r="J145" s="34">
        <f t="shared" si="9"/>
        <v>98382.95000000001</v>
      </c>
    </row>
    <row r="146" spans="1:10" s="77" customFormat="1" ht="15" customHeight="1">
      <c r="A146" s="153"/>
      <c r="B146" s="53" t="s">
        <v>187</v>
      </c>
      <c r="C146" s="161"/>
      <c r="D146" s="165"/>
      <c r="E146" s="82" t="s">
        <v>105</v>
      </c>
      <c r="F146" s="168"/>
      <c r="G146" s="170"/>
      <c r="H146" s="83" t="s">
        <v>170</v>
      </c>
      <c r="I146" s="73">
        <v>95675</v>
      </c>
      <c r="J146" s="34">
        <f t="shared" si="9"/>
        <v>90891.25</v>
      </c>
    </row>
    <row r="147" spans="1:10" s="77" customFormat="1" ht="15" customHeight="1">
      <c r="A147" s="153"/>
      <c r="B147" s="67"/>
      <c r="C147" s="161"/>
      <c r="D147" s="165" t="s">
        <v>188</v>
      </c>
      <c r="E147" s="82" t="s">
        <v>103</v>
      </c>
      <c r="F147" s="168" t="s">
        <v>28</v>
      </c>
      <c r="G147" s="170">
        <v>2.15</v>
      </c>
      <c r="H147" s="83" t="s">
        <v>173</v>
      </c>
      <c r="I147" s="73">
        <v>125356</v>
      </c>
      <c r="J147" s="34">
        <f t="shared" si="9"/>
        <v>119088.20000000001</v>
      </c>
    </row>
    <row r="148" spans="1:10" s="77" customFormat="1" ht="15" customHeight="1">
      <c r="A148" s="153"/>
      <c r="B148" s="67"/>
      <c r="C148" s="161"/>
      <c r="D148" s="165"/>
      <c r="E148" s="82" t="s">
        <v>105</v>
      </c>
      <c r="F148" s="168"/>
      <c r="G148" s="170"/>
      <c r="H148" s="83" t="s">
        <v>175</v>
      </c>
      <c r="I148" s="73">
        <v>117470</v>
      </c>
      <c r="J148" s="34">
        <f t="shared" si="9"/>
        <v>111596.50000000001</v>
      </c>
    </row>
    <row r="149" spans="1:10" s="77" customFormat="1" ht="15" customHeight="1">
      <c r="A149" s="153"/>
      <c r="B149" s="67"/>
      <c r="C149" s="161"/>
      <c r="D149" s="178" t="s">
        <v>189</v>
      </c>
      <c r="E149" s="82" t="s">
        <v>103</v>
      </c>
      <c r="F149" s="171" t="s">
        <v>28</v>
      </c>
      <c r="G149" s="172">
        <v>3.22</v>
      </c>
      <c r="H149" s="83" t="s">
        <v>178</v>
      </c>
      <c r="I149" s="73">
        <v>162519</v>
      </c>
      <c r="J149" s="34">
        <f t="shared" si="9"/>
        <v>154393.05000000002</v>
      </c>
    </row>
    <row r="150" spans="1:10" s="77" customFormat="1" ht="15" customHeight="1">
      <c r="A150" s="153"/>
      <c r="B150" s="67"/>
      <c r="C150" s="161"/>
      <c r="D150" s="178"/>
      <c r="E150" s="86" t="s">
        <v>105</v>
      </c>
      <c r="F150" s="171"/>
      <c r="G150" s="172"/>
      <c r="H150" s="87" t="s">
        <v>180</v>
      </c>
      <c r="I150" s="88">
        <v>154633</v>
      </c>
      <c r="J150" s="34">
        <f t="shared" si="9"/>
        <v>146901.35</v>
      </c>
    </row>
    <row r="151" spans="1:10" s="77" customFormat="1" ht="15" customHeight="1">
      <c r="A151" s="153"/>
      <c r="B151" s="67"/>
      <c r="C151" s="161"/>
      <c r="D151" s="23" t="s">
        <v>36</v>
      </c>
      <c r="E151" s="24"/>
      <c r="F151" s="24"/>
      <c r="G151" s="44"/>
      <c r="H151" s="24"/>
      <c r="I151" s="25"/>
      <c r="J151" s="25"/>
    </row>
    <row r="152" spans="1:10" s="77" customFormat="1" ht="15" customHeight="1">
      <c r="A152" s="153"/>
      <c r="B152" s="67"/>
      <c r="C152" s="161"/>
      <c r="D152" s="175" t="s">
        <v>190</v>
      </c>
      <c r="E152" s="93" t="s">
        <v>103</v>
      </c>
      <c r="F152" s="166" t="s">
        <v>191</v>
      </c>
      <c r="G152" s="167">
        <v>1.075</v>
      </c>
      <c r="H152" s="80" t="s">
        <v>165</v>
      </c>
      <c r="I152" s="81">
        <v>88566</v>
      </c>
      <c r="J152" s="34">
        <f aca="true" t="shared" si="10" ref="J152:J168">I152*0.95</f>
        <v>84137.70000000001</v>
      </c>
    </row>
    <row r="153" spans="1:10" s="77" customFormat="1" ht="15" customHeight="1">
      <c r="A153" s="153"/>
      <c r="B153" s="67"/>
      <c r="C153" s="161"/>
      <c r="D153" s="175"/>
      <c r="E153" s="82" t="s">
        <v>105</v>
      </c>
      <c r="F153" s="166"/>
      <c r="G153" s="167"/>
      <c r="H153" s="83" t="s">
        <v>167</v>
      </c>
      <c r="I153" s="73">
        <v>79030</v>
      </c>
      <c r="J153" s="34">
        <f t="shared" si="10"/>
        <v>75078.5</v>
      </c>
    </row>
    <row r="154" spans="1:10" s="77" customFormat="1" ht="15" customHeight="1">
      <c r="A154" s="153"/>
      <c r="B154" s="67"/>
      <c r="C154" s="161"/>
      <c r="D154" s="165" t="s">
        <v>192</v>
      </c>
      <c r="E154" s="82" t="s">
        <v>103</v>
      </c>
      <c r="F154" s="168" t="s">
        <v>191</v>
      </c>
      <c r="G154" s="170">
        <v>1.62</v>
      </c>
      <c r="H154" s="83" t="s">
        <v>169</v>
      </c>
      <c r="I154" s="73">
        <v>121237</v>
      </c>
      <c r="J154" s="34">
        <f t="shared" si="10"/>
        <v>115175.15000000001</v>
      </c>
    </row>
    <row r="155" spans="1:10" s="77" customFormat="1" ht="15" customHeight="1">
      <c r="A155" s="153"/>
      <c r="B155" s="67"/>
      <c r="C155" s="161"/>
      <c r="D155" s="165"/>
      <c r="E155" s="82" t="s">
        <v>105</v>
      </c>
      <c r="F155" s="168"/>
      <c r="G155" s="170"/>
      <c r="H155" s="83" t="s">
        <v>170</v>
      </c>
      <c r="I155" s="73">
        <v>111702</v>
      </c>
      <c r="J155" s="34">
        <f t="shared" si="10"/>
        <v>106116.90000000001</v>
      </c>
    </row>
    <row r="156" spans="1:10" s="77" customFormat="1" ht="15" customHeight="1">
      <c r="A156" s="153"/>
      <c r="B156" s="67"/>
      <c r="C156" s="161"/>
      <c r="D156" s="165" t="s">
        <v>193</v>
      </c>
      <c r="E156" s="82" t="s">
        <v>103</v>
      </c>
      <c r="F156" s="168" t="s">
        <v>191</v>
      </c>
      <c r="G156" s="170">
        <v>2.15</v>
      </c>
      <c r="H156" s="83" t="s">
        <v>173</v>
      </c>
      <c r="I156" s="73">
        <v>138275</v>
      </c>
      <c r="J156" s="34">
        <f t="shared" si="10"/>
        <v>131361.25</v>
      </c>
    </row>
    <row r="157" spans="1:10" s="77" customFormat="1" ht="15" customHeight="1">
      <c r="A157" s="153"/>
      <c r="B157" s="67"/>
      <c r="C157" s="161"/>
      <c r="D157" s="165"/>
      <c r="E157" s="82" t="s">
        <v>105</v>
      </c>
      <c r="F157" s="168"/>
      <c r="G157" s="170"/>
      <c r="H157" s="83" t="s">
        <v>175</v>
      </c>
      <c r="I157" s="73">
        <v>128740</v>
      </c>
      <c r="J157" s="34">
        <f t="shared" si="10"/>
        <v>122303.00000000001</v>
      </c>
    </row>
    <row r="158" spans="1:10" s="77" customFormat="1" ht="15" customHeight="1">
      <c r="A158" s="153"/>
      <c r="B158" s="67"/>
      <c r="C158" s="161"/>
      <c r="D158" s="178" t="s">
        <v>194</v>
      </c>
      <c r="E158" s="82" t="s">
        <v>103</v>
      </c>
      <c r="F158" s="171" t="s">
        <v>191</v>
      </c>
      <c r="G158" s="172">
        <v>3.22</v>
      </c>
      <c r="H158" s="83" t="s">
        <v>178</v>
      </c>
      <c r="I158" s="73">
        <v>212817</v>
      </c>
      <c r="J158" s="34">
        <f t="shared" si="10"/>
        <v>202176.15000000002</v>
      </c>
    </row>
    <row r="159" spans="1:10" s="77" customFormat="1" ht="15" customHeight="1">
      <c r="A159" s="153"/>
      <c r="B159" s="67"/>
      <c r="C159" s="161"/>
      <c r="D159" s="178"/>
      <c r="E159" s="86" t="s">
        <v>105</v>
      </c>
      <c r="F159" s="171"/>
      <c r="G159" s="172"/>
      <c r="H159" s="87" t="s">
        <v>180</v>
      </c>
      <c r="I159" s="88">
        <v>203282</v>
      </c>
      <c r="J159" s="34">
        <f t="shared" si="10"/>
        <v>193117.90000000002</v>
      </c>
    </row>
    <row r="160" spans="1:10" s="77" customFormat="1" ht="15" customHeight="1">
      <c r="A160" s="153"/>
      <c r="B160" s="67"/>
      <c r="C160" s="161"/>
      <c r="D160" s="180" t="s">
        <v>195</v>
      </c>
      <c r="E160" s="180"/>
      <c r="F160" s="180"/>
      <c r="G160" s="180"/>
      <c r="H160" s="180"/>
      <c r="I160" s="180"/>
      <c r="J160" s="180">
        <f t="shared" si="10"/>
        <v>0</v>
      </c>
    </row>
    <row r="161" spans="1:10" s="77" customFormat="1" ht="15" customHeight="1">
      <c r="A161" s="153"/>
      <c r="B161" s="67"/>
      <c r="C161" s="161"/>
      <c r="D161" s="175" t="s">
        <v>196</v>
      </c>
      <c r="E161" s="93" t="s">
        <v>103</v>
      </c>
      <c r="F161" s="166" t="s">
        <v>13</v>
      </c>
      <c r="G161" s="167">
        <v>1.075</v>
      </c>
      <c r="H161" s="80" t="s">
        <v>197</v>
      </c>
      <c r="I161" s="81">
        <v>64800</v>
      </c>
      <c r="J161" s="34">
        <f t="shared" si="10"/>
        <v>61560.00000000001</v>
      </c>
    </row>
    <row r="162" spans="1:10" s="77" customFormat="1" ht="15" customHeight="1">
      <c r="A162" s="153"/>
      <c r="B162" s="67"/>
      <c r="C162" s="161"/>
      <c r="D162" s="175"/>
      <c r="E162" s="82" t="s">
        <v>105</v>
      </c>
      <c r="F162" s="166"/>
      <c r="G162" s="167"/>
      <c r="H162" s="83" t="s">
        <v>198</v>
      </c>
      <c r="I162" s="73">
        <v>56915</v>
      </c>
      <c r="J162" s="34">
        <f t="shared" si="10"/>
        <v>54069.25000000001</v>
      </c>
    </row>
    <row r="163" spans="1:10" s="77" customFormat="1" ht="15" customHeight="1">
      <c r="A163" s="153"/>
      <c r="B163" s="67"/>
      <c r="C163" s="161"/>
      <c r="D163" s="165" t="s">
        <v>199</v>
      </c>
      <c r="E163" s="82" t="s">
        <v>103</v>
      </c>
      <c r="F163" s="168" t="s">
        <v>13</v>
      </c>
      <c r="G163" s="170">
        <v>1.62</v>
      </c>
      <c r="H163" s="83" t="s">
        <v>200</v>
      </c>
      <c r="I163" s="73">
        <v>84650</v>
      </c>
      <c r="J163" s="34">
        <f t="shared" si="10"/>
        <v>80417.5</v>
      </c>
    </row>
    <row r="164" spans="1:10" s="77" customFormat="1" ht="15" customHeight="1">
      <c r="A164" s="153"/>
      <c r="B164" s="67"/>
      <c r="C164" s="161"/>
      <c r="D164" s="165"/>
      <c r="E164" s="82" t="s">
        <v>105</v>
      </c>
      <c r="F164" s="168"/>
      <c r="G164" s="170"/>
      <c r="H164" s="83" t="s">
        <v>201</v>
      </c>
      <c r="I164" s="73">
        <v>76764</v>
      </c>
      <c r="J164" s="34">
        <f t="shared" si="10"/>
        <v>72925.8</v>
      </c>
    </row>
    <row r="165" spans="1:10" s="77" customFormat="1" ht="15" customHeight="1">
      <c r="A165" s="153"/>
      <c r="B165" s="67"/>
      <c r="C165" s="161"/>
      <c r="D165" s="165" t="s">
        <v>202</v>
      </c>
      <c r="E165" s="82" t="s">
        <v>103</v>
      </c>
      <c r="F165" s="168" t="s">
        <v>13</v>
      </c>
      <c r="G165" s="170">
        <v>2.15</v>
      </c>
      <c r="H165" s="83" t="s">
        <v>203</v>
      </c>
      <c r="I165" s="73">
        <v>100748</v>
      </c>
      <c r="J165" s="34">
        <f t="shared" si="10"/>
        <v>95710.6</v>
      </c>
    </row>
    <row r="166" spans="1:10" s="77" customFormat="1" ht="15" customHeight="1">
      <c r="A166" s="153"/>
      <c r="B166" s="67"/>
      <c r="C166" s="161"/>
      <c r="D166" s="165"/>
      <c r="E166" s="82" t="s">
        <v>105</v>
      </c>
      <c r="F166" s="168"/>
      <c r="G166" s="170"/>
      <c r="H166" s="83" t="s">
        <v>204</v>
      </c>
      <c r="I166" s="73">
        <v>92862</v>
      </c>
      <c r="J166" s="34">
        <f t="shared" si="10"/>
        <v>88218.90000000001</v>
      </c>
    </row>
    <row r="167" spans="1:10" s="77" customFormat="1" ht="15" customHeight="1">
      <c r="A167" s="153"/>
      <c r="B167" s="67"/>
      <c r="C167" s="161"/>
      <c r="D167" s="178" t="s">
        <v>205</v>
      </c>
      <c r="E167" s="82" t="s">
        <v>103</v>
      </c>
      <c r="F167" s="171" t="s">
        <v>13</v>
      </c>
      <c r="G167" s="172">
        <v>3.22</v>
      </c>
      <c r="H167" s="83" t="s">
        <v>206</v>
      </c>
      <c r="I167" s="73">
        <v>125908</v>
      </c>
      <c r="J167" s="34">
        <f t="shared" si="10"/>
        <v>119612.6</v>
      </c>
    </row>
    <row r="168" spans="1:10" s="77" customFormat="1" ht="15" customHeight="1">
      <c r="A168" s="153"/>
      <c r="B168" s="67"/>
      <c r="C168" s="161"/>
      <c r="D168" s="178"/>
      <c r="E168" s="86" t="s">
        <v>105</v>
      </c>
      <c r="F168" s="171"/>
      <c r="G168" s="172"/>
      <c r="H168" s="87" t="s">
        <v>207</v>
      </c>
      <c r="I168" s="88">
        <v>118022</v>
      </c>
      <c r="J168" s="34">
        <f t="shared" si="10"/>
        <v>112120.90000000001</v>
      </c>
    </row>
    <row r="169" spans="1:10" s="77" customFormat="1" ht="15" customHeight="1">
      <c r="A169" s="153"/>
      <c r="B169" s="67"/>
      <c r="C169" s="161"/>
      <c r="D169" s="23" t="s">
        <v>208</v>
      </c>
      <c r="E169" s="24"/>
      <c r="F169" s="24"/>
      <c r="G169" s="44"/>
      <c r="H169" s="24"/>
      <c r="I169" s="25"/>
      <c r="J169" s="25"/>
    </row>
    <row r="170" spans="1:10" s="77" customFormat="1" ht="15" customHeight="1">
      <c r="A170" s="153"/>
      <c r="B170" s="67"/>
      <c r="C170" s="161"/>
      <c r="D170" s="175" t="s">
        <v>209</v>
      </c>
      <c r="E170" s="93" t="s">
        <v>103</v>
      </c>
      <c r="F170" s="166" t="s">
        <v>13</v>
      </c>
      <c r="G170" s="167">
        <v>1.192</v>
      </c>
      <c r="H170" s="80" t="s">
        <v>210</v>
      </c>
      <c r="I170" s="81">
        <v>128531</v>
      </c>
      <c r="J170" s="34">
        <f aca="true" t="shared" si="11" ref="J170:J177">I170*0.95</f>
        <v>122104.45000000001</v>
      </c>
    </row>
    <row r="171" spans="1:10" s="77" customFormat="1" ht="15" customHeight="1">
      <c r="A171" s="153"/>
      <c r="B171" s="67"/>
      <c r="C171" s="161"/>
      <c r="D171" s="175"/>
      <c r="E171" s="82" t="s">
        <v>105</v>
      </c>
      <c r="F171" s="166"/>
      <c r="G171" s="167"/>
      <c r="H171" s="83" t="s">
        <v>211</v>
      </c>
      <c r="I171" s="73">
        <v>120646</v>
      </c>
      <c r="J171" s="34">
        <f t="shared" si="11"/>
        <v>114613.70000000001</v>
      </c>
    </row>
    <row r="172" spans="1:10" s="77" customFormat="1" ht="15" customHeight="1">
      <c r="A172" s="153"/>
      <c r="B172" s="67"/>
      <c r="C172" s="161"/>
      <c r="D172" s="165" t="s">
        <v>212</v>
      </c>
      <c r="E172" s="82" t="s">
        <v>103</v>
      </c>
      <c r="F172" s="168" t="s">
        <v>13</v>
      </c>
      <c r="G172" s="170">
        <v>1.192</v>
      </c>
      <c r="H172" s="83" t="s">
        <v>213</v>
      </c>
      <c r="I172" s="73">
        <v>101437</v>
      </c>
      <c r="J172" s="34">
        <f t="shared" si="11"/>
        <v>96365.15000000001</v>
      </c>
    </row>
    <row r="173" spans="1:10" s="77" customFormat="1" ht="15" customHeight="1">
      <c r="A173" s="153"/>
      <c r="B173" s="67"/>
      <c r="C173" s="161"/>
      <c r="D173" s="165"/>
      <c r="E173" s="82" t="s">
        <v>105</v>
      </c>
      <c r="F173" s="168"/>
      <c r="G173" s="170"/>
      <c r="H173" s="83" t="s">
        <v>214</v>
      </c>
      <c r="I173" s="73">
        <v>93551</v>
      </c>
      <c r="J173" s="34">
        <f t="shared" si="11"/>
        <v>88873.45000000001</v>
      </c>
    </row>
    <row r="174" spans="1:10" s="77" customFormat="1" ht="15" customHeight="1">
      <c r="A174" s="153"/>
      <c r="B174" s="67"/>
      <c r="C174" s="161"/>
      <c r="D174" s="165" t="s">
        <v>215</v>
      </c>
      <c r="E174" s="82" t="s">
        <v>103</v>
      </c>
      <c r="F174" s="168" t="s">
        <v>13</v>
      </c>
      <c r="G174" s="170">
        <v>1.08</v>
      </c>
      <c r="H174" s="83" t="s">
        <v>216</v>
      </c>
      <c r="I174" s="73">
        <v>125028</v>
      </c>
      <c r="J174" s="34">
        <f t="shared" si="11"/>
        <v>118776.6</v>
      </c>
    </row>
    <row r="175" spans="1:10" s="77" customFormat="1" ht="15" customHeight="1">
      <c r="A175" s="153"/>
      <c r="B175" s="67"/>
      <c r="C175" s="161"/>
      <c r="D175" s="165"/>
      <c r="E175" s="82" t="s">
        <v>105</v>
      </c>
      <c r="F175" s="168"/>
      <c r="G175" s="170"/>
      <c r="H175" s="83" t="s">
        <v>217</v>
      </c>
      <c r="I175" s="73">
        <v>117143</v>
      </c>
      <c r="J175" s="34">
        <f t="shared" si="11"/>
        <v>111285.85</v>
      </c>
    </row>
    <row r="176" spans="1:10" s="77" customFormat="1" ht="15" customHeight="1">
      <c r="A176" s="153"/>
      <c r="B176" s="67"/>
      <c r="C176" s="161"/>
      <c r="D176" s="178" t="s">
        <v>218</v>
      </c>
      <c r="E176" s="82" t="s">
        <v>103</v>
      </c>
      <c r="F176" s="171" t="s">
        <v>13</v>
      </c>
      <c r="G176" s="172">
        <v>1.08</v>
      </c>
      <c r="H176" s="83" t="s">
        <v>219</v>
      </c>
      <c r="I176" s="73">
        <v>118231</v>
      </c>
      <c r="J176" s="34">
        <f t="shared" si="11"/>
        <v>112319.45000000001</v>
      </c>
    </row>
    <row r="177" spans="1:10" s="77" customFormat="1" ht="15" customHeight="1">
      <c r="A177" s="153"/>
      <c r="B177" s="67"/>
      <c r="C177" s="161"/>
      <c r="D177" s="178"/>
      <c r="E177" s="86" t="s">
        <v>105</v>
      </c>
      <c r="F177" s="171"/>
      <c r="G177" s="172"/>
      <c r="H177" s="87" t="s">
        <v>220</v>
      </c>
      <c r="I177" s="88">
        <v>110346</v>
      </c>
      <c r="J177" s="34">
        <f t="shared" si="11"/>
        <v>104828.70000000001</v>
      </c>
    </row>
    <row r="178" spans="1:10" s="77" customFormat="1" ht="15" customHeight="1">
      <c r="A178" s="153"/>
      <c r="B178" s="67"/>
      <c r="C178" s="161"/>
      <c r="D178" s="23" t="s">
        <v>221</v>
      </c>
      <c r="E178" s="24"/>
      <c r="F178" s="24"/>
      <c r="G178" s="44"/>
      <c r="H178" s="24"/>
      <c r="I178" s="25"/>
      <c r="J178" s="25"/>
    </row>
    <row r="179" spans="1:10" s="77" customFormat="1" ht="15" customHeight="1">
      <c r="A179" s="153"/>
      <c r="B179" s="67"/>
      <c r="C179" s="161"/>
      <c r="D179" s="94" t="s">
        <v>222</v>
      </c>
      <c r="E179" s="95" t="s">
        <v>103</v>
      </c>
      <c r="F179" s="96" t="s">
        <v>223</v>
      </c>
      <c r="G179" s="97">
        <v>1.215</v>
      </c>
      <c r="H179" s="98" t="s">
        <v>224</v>
      </c>
      <c r="I179" s="99">
        <v>67810</v>
      </c>
      <c r="J179" s="34">
        <f>I179*0.95</f>
        <v>64419.50000000001</v>
      </c>
    </row>
    <row r="180" spans="1:10" s="77" customFormat="1" ht="15" customHeight="1">
      <c r="A180" s="153"/>
      <c r="B180" s="67"/>
      <c r="C180" s="161"/>
      <c r="D180" s="23" t="s">
        <v>42</v>
      </c>
      <c r="E180" s="24"/>
      <c r="F180" s="24"/>
      <c r="G180" s="44"/>
      <c r="H180" s="24"/>
      <c r="I180" s="25"/>
      <c r="J180" s="25"/>
    </row>
    <row r="181" spans="1:10" s="77" customFormat="1" ht="15" customHeight="1">
      <c r="A181" s="153"/>
      <c r="B181" s="67"/>
      <c r="C181" s="161"/>
      <c r="D181" s="175" t="s">
        <v>225</v>
      </c>
      <c r="E181" s="93" t="s">
        <v>103</v>
      </c>
      <c r="F181" s="166" t="s">
        <v>44</v>
      </c>
      <c r="G181" s="167"/>
      <c r="H181" s="80" t="s">
        <v>226</v>
      </c>
      <c r="I181" s="81">
        <v>23709</v>
      </c>
      <c r="J181" s="34">
        <f aca="true" t="shared" si="12" ref="J181:J218">I181*0.95</f>
        <v>22523.550000000003</v>
      </c>
    </row>
    <row r="182" spans="1:10" s="77" customFormat="1" ht="15" customHeight="1">
      <c r="A182" s="153"/>
      <c r="B182" s="67"/>
      <c r="C182" s="161"/>
      <c r="D182" s="175"/>
      <c r="E182" s="82" t="s">
        <v>105</v>
      </c>
      <c r="F182" s="166"/>
      <c r="G182" s="167"/>
      <c r="H182" s="83" t="s">
        <v>227</v>
      </c>
      <c r="I182" s="73">
        <v>16719</v>
      </c>
      <c r="J182" s="34">
        <f t="shared" si="12"/>
        <v>15883.050000000001</v>
      </c>
    </row>
    <row r="183" spans="1:10" s="77" customFormat="1" ht="15" customHeight="1">
      <c r="A183" s="153"/>
      <c r="B183" s="67"/>
      <c r="C183" s="161"/>
      <c r="D183" s="178" t="s">
        <v>228</v>
      </c>
      <c r="E183" s="82" t="s">
        <v>103</v>
      </c>
      <c r="F183" s="171" t="s">
        <v>44</v>
      </c>
      <c r="G183" s="172"/>
      <c r="H183" s="83" t="s">
        <v>229</v>
      </c>
      <c r="I183" s="73">
        <v>25014</v>
      </c>
      <c r="J183" s="34">
        <f t="shared" si="12"/>
        <v>23763.300000000003</v>
      </c>
    </row>
    <row r="184" spans="1:10" s="77" customFormat="1" ht="15" customHeight="1">
      <c r="A184" s="153"/>
      <c r="B184" s="100"/>
      <c r="C184" s="161"/>
      <c r="D184" s="178"/>
      <c r="E184" s="86" t="s">
        <v>105</v>
      </c>
      <c r="F184" s="171"/>
      <c r="G184" s="172"/>
      <c r="H184" s="87" t="s">
        <v>230</v>
      </c>
      <c r="I184" s="88">
        <v>18024</v>
      </c>
      <c r="J184" s="34">
        <f t="shared" si="12"/>
        <v>17122.800000000003</v>
      </c>
    </row>
    <row r="185" spans="1:10" s="10" customFormat="1" ht="18" customHeight="1">
      <c r="A185" s="19">
        <v>7</v>
      </c>
      <c r="B185" s="180" t="s">
        <v>231</v>
      </c>
      <c r="C185" s="180"/>
      <c r="D185" s="180"/>
      <c r="E185" s="180"/>
      <c r="F185" s="180"/>
      <c r="G185" s="180"/>
      <c r="H185" s="180"/>
      <c r="I185" s="180"/>
      <c r="J185" s="180">
        <f t="shared" si="12"/>
        <v>0</v>
      </c>
    </row>
    <row r="186" spans="1:10" s="10" customFormat="1" ht="15" customHeight="1">
      <c r="A186" s="57"/>
      <c r="B186" s="52" t="s">
        <v>9</v>
      </c>
      <c r="C186" s="154"/>
      <c r="D186" s="151" t="s">
        <v>232</v>
      </c>
      <c r="E186" s="29" t="s">
        <v>103</v>
      </c>
      <c r="F186" s="181" t="s">
        <v>78</v>
      </c>
      <c r="G186" s="185">
        <v>3.18</v>
      </c>
      <c r="H186" s="143" t="s">
        <v>233</v>
      </c>
      <c r="I186" s="144">
        <v>98687</v>
      </c>
      <c r="J186" s="137">
        <f t="shared" si="12"/>
        <v>93752.65000000001</v>
      </c>
    </row>
    <row r="187" spans="1:10" s="10" customFormat="1" ht="15" customHeight="1">
      <c r="A187" s="57"/>
      <c r="B187" s="53" t="s">
        <v>11</v>
      </c>
      <c r="C187" s="154"/>
      <c r="D187" s="151"/>
      <c r="E187" s="54" t="s">
        <v>105</v>
      </c>
      <c r="F187" s="181"/>
      <c r="G187" s="185"/>
      <c r="H187" s="103" t="s">
        <v>234</v>
      </c>
      <c r="I187" s="104">
        <v>86834</v>
      </c>
      <c r="J187" s="34">
        <f t="shared" si="12"/>
        <v>82492.3</v>
      </c>
    </row>
    <row r="188" spans="1:10" s="10" customFormat="1" ht="15" customHeight="1">
      <c r="A188" s="57"/>
      <c r="B188" s="53" t="s">
        <v>15</v>
      </c>
      <c r="C188" s="154"/>
      <c r="D188" s="155" t="s">
        <v>235</v>
      </c>
      <c r="E188" s="35" t="s">
        <v>103</v>
      </c>
      <c r="F188" s="186" t="s">
        <v>78</v>
      </c>
      <c r="G188" s="182">
        <v>4.07</v>
      </c>
      <c r="H188" s="145" t="s">
        <v>236</v>
      </c>
      <c r="I188" s="146">
        <v>107938</v>
      </c>
      <c r="J188" s="137">
        <f t="shared" si="12"/>
        <v>102541.1</v>
      </c>
    </row>
    <row r="189" spans="1:10" s="10" customFormat="1" ht="15" customHeight="1">
      <c r="A189" s="57"/>
      <c r="B189" s="53" t="s">
        <v>58</v>
      </c>
      <c r="C189" s="154"/>
      <c r="D189" s="155"/>
      <c r="E189" s="54" t="s">
        <v>105</v>
      </c>
      <c r="F189" s="186"/>
      <c r="G189" s="182"/>
      <c r="H189" s="103" t="s">
        <v>237</v>
      </c>
      <c r="I189" s="104">
        <v>96086</v>
      </c>
      <c r="J189" s="34">
        <f t="shared" si="12"/>
        <v>91281.70000000001</v>
      </c>
    </row>
    <row r="190" spans="1:10" s="10" customFormat="1" ht="15" customHeight="1">
      <c r="A190" s="57"/>
      <c r="B190" s="53" t="s">
        <v>238</v>
      </c>
      <c r="C190" s="154"/>
      <c r="D190" s="155" t="s">
        <v>239</v>
      </c>
      <c r="E190" s="35" t="s">
        <v>103</v>
      </c>
      <c r="F190" s="186" t="s">
        <v>78</v>
      </c>
      <c r="G190" s="182">
        <v>4.78</v>
      </c>
      <c r="H190" s="145" t="s">
        <v>240</v>
      </c>
      <c r="I190" s="146">
        <v>123062</v>
      </c>
      <c r="J190" s="137">
        <f t="shared" si="12"/>
        <v>116908.90000000001</v>
      </c>
    </row>
    <row r="191" spans="1:10" s="10" customFormat="1" ht="15" customHeight="1">
      <c r="A191" s="57"/>
      <c r="B191" s="53" t="s">
        <v>26</v>
      </c>
      <c r="C191" s="154"/>
      <c r="D191" s="155"/>
      <c r="E191" s="54" t="s">
        <v>105</v>
      </c>
      <c r="F191" s="186"/>
      <c r="G191" s="182"/>
      <c r="H191" s="103" t="s">
        <v>241</v>
      </c>
      <c r="I191" s="104">
        <v>111211</v>
      </c>
      <c r="J191" s="34">
        <f t="shared" si="12"/>
        <v>105650.45000000001</v>
      </c>
    </row>
    <row r="192" spans="1:10" s="10" customFormat="1" ht="15" customHeight="1">
      <c r="A192" s="57"/>
      <c r="B192" s="187" t="s">
        <v>242</v>
      </c>
      <c r="C192" s="154"/>
      <c r="D192" s="155" t="s">
        <v>243</v>
      </c>
      <c r="E192" s="35" t="s">
        <v>103</v>
      </c>
      <c r="F192" s="186" t="s">
        <v>78</v>
      </c>
      <c r="G192" s="182">
        <v>6.36</v>
      </c>
      <c r="H192" s="145" t="s">
        <v>244</v>
      </c>
      <c r="I192" s="146">
        <v>173995</v>
      </c>
      <c r="J192" s="137">
        <f t="shared" si="12"/>
        <v>165295.25</v>
      </c>
    </row>
    <row r="193" spans="1:10" s="10" customFormat="1" ht="15" customHeight="1">
      <c r="A193" s="57"/>
      <c r="B193" s="187"/>
      <c r="C193" s="154"/>
      <c r="D193" s="155"/>
      <c r="E193" s="54" t="s">
        <v>105</v>
      </c>
      <c r="F193" s="186"/>
      <c r="G193" s="182"/>
      <c r="H193" s="103" t="s">
        <v>245</v>
      </c>
      <c r="I193" s="104">
        <v>162143</v>
      </c>
      <c r="J193" s="34">
        <f t="shared" si="12"/>
        <v>154035.85</v>
      </c>
    </row>
    <row r="194" spans="1:10" s="10" customFormat="1" ht="15" customHeight="1">
      <c r="A194" s="57"/>
      <c r="B194" s="187"/>
      <c r="C194" s="154"/>
      <c r="D194" s="160" t="s">
        <v>246</v>
      </c>
      <c r="E194" s="54" t="s">
        <v>103</v>
      </c>
      <c r="F194" s="186" t="s">
        <v>78</v>
      </c>
      <c r="G194" s="182">
        <v>3.18</v>
      </c>
      <c r="H194" s="103" t="s">
        <v>233</v>
      </c>
      <c r="I194" s="104">
        <v>105459</v>
      </c>
      <c r="J194" s="34">
        <f t="shared" si="12"/>
        <v>100186.05</v>
      </c>
    </row>
    <row r="195" spans="1:10" s="10" customFormat="1" ht="15" customHeight="1">
      <c r="A195" s="57"/>
      <c r="B195" s="53" t="s">
        <v>29</v>
      </c>
      <c r="C195" s="154"/>
      <c r="D195" s="160"/>
      <c r="E195" s="54" t="s">
        <v>105</v>
      </c>
      <c r="F195" s="186"/>
      <c r="G195" s="182"/>
      <c r="H195" s="103" t="s">
        <v>234</v>
      </c>
      <c r="I195" s="104">
        <v>93608</v>
      </c>
      <c r="J195" s="34">
        <f t="shared" si="12"/>
        <v>88927.6</v>
      </c>
    </row>
    <row r="196" spans="1:10" s="10" customFormat="1" ht="15" customHeight="1">
      <c r="A196" s="57"/>
      <c r="B196" s="53" t="s">
        <v>247</v>
      </c>
      <c r="C196" s="154"/>
      <c r="D196" s="160" t="s">
        <v>248</v>
      </c>
      <c r="E196" s="54" t="s">
        <v>103</v>
      </c>
      <c r="F196" s="186" t="s">
        <v>78</v>
      </c>
      <c r="G196" s="182">
        <v>4.07</v>
      </c>
      <c r="H196" s="103" t="s">
        <v>236</v>
      </c>
      <c r="I196" s="104">
        <v>114230</v>
      </c>
      <c r="J196" s="34">
        <f t="shared" si="12"/>
        <v>108518.50000000001</v>
      </c>
    </row>
    <row r="197" spans="1:10" s="10" customFormat="1" ht="15" customHeight="1">
      <c r="A197" s="57"/>
      <c r="B197" s="53" t="s">
        <v>73</v>
      </c>
      <c r="C197" s="154"/>
      <c r="D197" s="160"/>
      <c r="E197" s="54" t="s">
        <v>105</v>
      </c>
      <c r="F197" s="186"/>
      <c r="G197" s="182"/>
      <c r="H197" s="103" t="s">
        <v>237</v>
      </c>
      <c r="I197" s="104">
        <v>102377</v>
      </c>
      <c r="J197" s="34">
        <f t="shared" si="12"/>
        <v>97258.15000000001</v>
      </c>
    </row>
    <row r="198" spans="1:10" s="10" customFormat="1" ht="15" customHeight="1">
      <c r="A198" s="57"/>
      <c r="B198" s="53" t="s">
        <v>35</v>
      </c>
      <c r="C198" s="154"/>
      <c r="D198" s="160" t="s">
        <v>249</v>
      </c>
      <c r="E198" s="54" t="s">
        <v>103</v>
      </c>
      <c r="F198" s="186" t="s">
        <v>78</v>
      </c>
      <c r="G198" s="182">
        <v>4.78</v>
      </c>
      <c r="H198" s="103" t="s">
        <v>240</v>
      </c>
      <c r="I198" s="104">
        <v>130724</v>
      </c>
      <c r="J198" s="34">
        <f t="shared" si="12"/>
        <v>124187.8</v>
      </c>
    </row>
    <row r="199" spans="1:10" s="10" customFormat="1" ht="15" customHeight="1">
      <c r="A199" s="57"/>
      <c r="B199" s="67"/>
      <c r="C199" s="154"/>
      <c r="D199" s="160"/>
      <c r="E199" s="54" t="s">
        <v>105</v>
      </c>
      <c r="F199" s="186"/>
      <c r="G199" s="182"/>
      <c r="H199" s="103" t="s">
        <v>241</v>
      </c>
      <c r="I199" s="104">
        <v>118872</v>
      </c>
      <c r="J199" s="34">
        <f t="shared" si="12"/>
        <v>112928.40000000001</v>
      </c>
    </row>
    <row r="200" spans="1:10" s="10" customFormat="1" ht="15" customHeight="1">
      <c r="A200" s="57"/>
      <c r="B200" s="67"/>
      <c r="C200" s="154"/>
      <c r="D200" s="159" t="s">
        <v>250</v>
      </c>
      <c r="E200" s="54" t="s">
        <v>103</v>
      </c>
      <c r="F200" s="183" t="s">
        <v>78</v>
      </c>
      <c r="G200" s="184">
        <v>6.36</v>
      </c>
      <c r="H200" s="103" t="s">
        <v>244</v>
      </c>
      <c r="I200" s="104">
        <v>181215</v>
      </c>
      <c r="J200" s="34">
        <f t="shared" si="12"/>
        <v>172154.25</v>
      </c>
    </row>
    <row r="201" spans="1:10" s="10" customFormat="1" ht="15" customHeight="1">
      <c r="A201" s="57"/>
      <c r="B201" s="67"/>
      <c r="C201" s="154"/>
      <c r="D201" s="159"/>
      <c r="E201" s="51" t="s">
        <v>105</v>
      </c>
      <c r="F201" s="183"/>
      <c r="G201" s="184"/>
      <c r="H201" s="106" t="s">
        <v>245</v>
      </c>
      <c r="I201" s="107">
        <v>169362</v>
      </c>
      <c r="J201" s="34">
        <f t="shared" si="12"/>
        <v>160893.90000000002</v>
      </c>
    </row>
    <row r="202" spans="1:10" s="10" customFormat="1" ht="18" customHeight="1">
      <c r="A202" s="19">
        <v>8</v>
      </c>
      <c r="B202" s="180" t="s">
        <v>251</v>
      </c>
      <c r="C202" s="180"/>
      <c r="D202" s="180"/>
      <c r="E202" s="180"/>
      <c r="F202" s="180"/>
      <c r="G202" s="180"/>
      <c r="H202" s="180"/>
      <c r="I202" s="180"/>
      <c r="J202" s="180">
        <f t="shared" si="12"/>
        <v>0</v>
      </c>
    </row>
    <row r="203" spans="1:10" s="10" customFormat="1" ht="15" customHeight="1">
      <c r="A203" s="57"/>
      <c r="B203" s="52" t="s">
        <v>9</v>
      </c>
      <c r="C203" s="154"/>
      <c r="D203" s="158" t="s">
        <v>252</v>
      </c>
      <c r="E203" s="45" t="s">
        <v>103</v>
      </c>
      <c r="F203" s="181" t="s">
        <v>78</v>
      </c>
      <c r="G203" s="185">
        <v>3.18</v>
      </c>
      <c r="H203" s="101" t="s">
        <v>233</v>
      </c>
      <c r="I203" s="102">
        <v>101550</v>
      </c>
      <c r="J203" s="34">
        <f t="shared" si="12"/>
        <v>96472.5</v>
      </c>
    </row>
    <row r="204" spans="1:10" s="10" customFormat="1" ht="15" customHeight="1">
      <c r="A204" s="57"/>
      <c r="B204" s="53" t="s">
        <v>11</v>
      </c>
      <c r="C204" s="154"/>
      <c r="D204" s="158"/>
      <c r="E204" s="54" t="s">
        <v>105</v>
      </c>
      <c r="F204" s="181"/>
      <c r="G204" s="185"/>
      <c r="H204" s="103" t="s">
        <v>234</v>
      </c>
      <c r="I204" s="104">
        <v>89697</v>
      </c>
      <c r="J204" s="34">
        <f t="shared" si="12"/>
        <v>85212.15000000001</v>
      </c>
    </row>
    <row r="205" spans="1:10" s="10" customFormat="1" ht="15" customHeight="1">
      <c r="A205" s="57"/>
      <c r="B205" s="53" t="s">
        <v>15</v>
      </c>
      <c r="C205" s="154"/>
      <c r="D205" s="160" t="s">
        <v>253</v>
      </c>
      <c r="E205" s="54" t="s">
        <v>103</v>
      </c>
      <c r="F205" s="186" t="s">
        <v>78</v>
      </c>
      <c r="G205" s="182">
        <v>4.07</v>
      </c>
      <c r="H205" s="103" t="s">
        <v>236</v>
      </c>
      <c r="I205" s="104">
        <v>111320</v>
      </c>
      <c r="J205" s="34">
        <f t="shared" si="12"/>
        <v>105754.00000000001</v>
      </c>
    </row>
    <row r="206" spans="1:10" s="10" customFormat="1" ht="15" customHeight="1">
      <c r="A206" s="57"/>
      <c r="B206" s="53" t="s">
        <v>58</v>
      </c>
      <c r="C206" s="154"/>
      <c r="D206" s="160"/>
      <c r="E206" s="54" t="s">
        <v>105</v>
      </c>
      <c r="F206" s="186"/>
      <c r="G206" s="182"/>
      <c r="H206" s="103" t="s">
        <v>237</v>
      </c>
      <c r="I206" s="104">
        <v>99467</v>
      </c>
      <c r="J206" s="34">
        <f t="shared" si="12"/>
        <v>94493.65000000001</v>
      </c>
    </row>
    <row r="207" spans="1:10" s="10" customFormat="1" ht="15" customHeight="1">
      <c r="A207" s="57"/>
      <c r="B207" s="53" t="s">
        <v>238</v>
      </c>
      <c r="C207" s="154"/>
      <c r="D207" s="160" t="s">
        <v>254</v>
      </c>
      <c r="E207" s="54" t="s">
        <v>103</v>
      </c>
      <c r="F207" s="186" t="s">
        <v>78</v>
      </c>
      <c r="G207" s="182">
        <v>4.78</v>
      </c>
      <c r="H207" s="103" t="s">
        <v>240</v>
      </c>
      <c r="I207" s="104">
        <v>126965</v>
      </c>
      <c r="J207" s="34">
        <f t="shared" si="12"/>
        <v>120616.75000000001</v>
      </c>
    </row>
    <row r="208" spans="1:10" s="10" customFormat="1" ht="15" customHeight="1">
      <c r="A208" s="57"/>
      <c r="B208" s="53" t="s">
        <v>26</v>
      </c>
      <c r="C208" s="154"/>
      <c r="D208" s="160"/>
      <c r="E208" s="54" t="s">
        <v>105</v>
      </c>
      <c r="F208" s="186"/>
      <c r="G208" s="182"/>
      <c r="H208" s="103" t="s">
        <v>241</v>
      </c>
      <c r="I208" s="104">
        <v>115112</v>
      </c>
      <c r="J208" s="34">
        <f t="shared" si="12"/>
        <v>109356.40000000001</v>
      </c>
    </row>
    <row r="209" spans="1:10" s="10" customFormat="1" ht="15" customHeight="1">
      <c r="A209" s="57"/>
      <c r="B209" s="187" t="s">
        <v>242</v>
      </c>
      <c r="C209" s="154"/>
      <c r="D209" s="160" t="s">
        <v>255</v>
      </c>
      <c r="E209" s="54" t="s">
        <v>103</v>
      </c>
      <c r="F209" s="186" t="s">
        <v>78</v>
      </c>
      <c r="G209" s="182">
        <v>6.36</v>
      </c>
      <c r="H209" s="103" t="s">
        <v>244</v>
      </c>
      <c r="I209" s="104">
        <v>178415</v>
      </c>
      <c r="J209" s="34">
        <f t="shared" si="12"/>
        <v>169494.25</v>
      </c>
    </row>
    <row r="210" spans="1:10" s="10" customFormat="1" ht="15" customHeight="1">
      <c r="A210" s="57"/>
      <c r="B210" s="187"/>
      <c r="C210" s="154"/>
      <c r="D210" s="160"/>
      <c r="E210" s="54" t="s">
        <v>105</v>
      </c>
      <c r="F210" s="186"/>
      <c r="G210" s="182"/>
      <c r="H210" s="103" t="s">
        <v>245</v>
      </c>
      <c r="I210" s="104">
        <v>166564</v>
      </c>
      <c r="J210" s="34">
        <f t="shared" si="12"/>
        <v>158235.80000000002</v>
      </c>
    </row>
    <row r="211" spans="1:10" s="10" customFormat="1" ht="15" customHeight="1">
      <c r="A211" s="57"/>
      <c r="B211" s="187"/>
      <c r="C211" s="154"/>
      <c r="D211" s="160" t="s">
        <v>256</v>
      </c>
      <c r="E211" s="54" t="s">
        <v>103</v>
      </c>
      <c r="F211" s="186" t="s">
        <v>78</v>
      </c>
      <c r="G211" s="182">
        <v>3.18</v>
      </c>
      <c r="H211" s="103" t="s">
        <v>233</v>
      </c>
      <c r="I211" s="104">
        <v>108324</v>
      </c>
      <c r="J211" s="34">
        <f t="shared" si="12"/>
        <v>102907.8</v>
      </c>
    </row>
    <row r="212" spans="1:10" s="10" customFormat="1" ht="15" customHeight="1">
      <c r="A212" s="57"/>
      <c r="B212" s="28" t="s">
        <v>156</v>
      </c>
      <c r="C212" s="154"/>
      <c r="D212" s="160"/>
      <c r="E212" s="54" t="s">
        <v>105</v>
      </c>
      <c r="F212" s="186"/>
      <c r="G212" s="182"/>
      <c r="H212" s="103" t="s">
        <v>234</v>
      </c>
      <c r="I212" s="104">
        <v>96471</v>
      </c>
      <c r="J212" s="34">
        <f t="shared" si="12"/>
        <v>91647.45000000001</v>
      </c>
    </row>
    <row r="213" spans="1:10" s="10" customFormat="1" ht="15" customHeight="1">
      <c r="A213" s="57"/>
      <c r="B213" s="53" t="s">
        <v>247</v>
      </c>
      <c r="C213" s="154"/>
      <c r="D213" s="160" t="s">
        <v>257</v>
      </c>
      <c r="E213" s="54" t="s">
        <v>103</v>
      </c>
      <c r="F213" s="186" t="s">
        <v>78</v>
      </c>
      <c r="G213" s="182">
        <v>4.07</v>
      </c>
      <c r="H213" s="103" t="s">
        <v>236</v>
      </c>
      <c r="I213" s="104">
        <v>117612</v>
      </c>
      <c r="J213" s="34">
        <f t="shared" si="12"/>
        <v>111731.40000000001</v>
      </c>
    </row>
    <row r="214" spans="1:10" s="10" customFormat="1" ht="15" customHeight="1">
      <c r="A214" s="57"/>
      <c r="B214" s="53" t="s">
        <v>73</v>
      </c>
      <c r="C214" s="154"/>
      <c r="D214" s="160"/>
      <c r="E214" s="54" t="s">
        <v>105</v>
      </c>
      <c r="F214" s="186"/>
      <c r="G214" s="182"/>
      <c r="H214" s="103" t="s">
        <v>237</v>
      </c>
      <c r="I214" s="104">
        <v>105759</v>
      </c>
      <c r="J214" s="34">
        <f t="shared" si="12"/>
        <v>100471.05</v>
      </c>
    </row>
    <row r="215" spans="1:10" s="10" customFormat="1" ht="15" customHeight="1">
      <c r="A215" s="57"/>
      <c r="B215" s="53" t="s">
        <v>35</v>
      </c>
      <c r="C215" s="154"/>
      <c r="D215" s="160" t="s">
        <v>258</v>
      </c>
      <c r="E215" s="54" t="s">
        <v>103</v>
      </c>
      <c r="F215" s="186" t="s">
        <v>78</v>
      </c>
      <c r="G215" s="182">
        <v>4.78</v>
      </c>
      <c r="H215" s="103" t="s">
        <v>240</v>
      </c>
      <c r="I215" s="104">
        <v>134625</v>
      </c>
      <c r="J215" s="34">
        <f t="shared" si="12"/>
        <v>127893.75000000001</v>
      </c>
    </row>
    <row r="216" spans="1:10" s="10" customFormat="1" ht="15" customHeight="1">
      <c r="A216" s="57"/>
      <c r="B216" s="67"/>
      <c r="C216" s="154"/>
      <c r="D216" s="160"/>
      <c r="E216" s="54" t="s">
        <v>105</v>
      </c>
      <c r="F216" s="186"/>
      <c r="G216" s="182"/>
      <c r="H216" s="103" t="s">
        <v>241</v>
      </c>
      <c r="I216" s="104">
        <v>122774</v>
      </c>
      <c r="J216" s="34">
        <f t="shared" si="12"/>
        <v>116635.3</v>
      </c>
    </row>
    <row r="217" spans="1:10" s="10" customFormat="1" ht="15" customHeight="1">
      <c r="A217" s="57"/>
      <c r="B217" s="67"/>
      <c r="C217" s="154"/>
      <c r="D217" s="159" t="s">
        <v>259</v>
      </c>
      <c r="E217" s="54" t="s">
        <v>103</v>
      </c>
      <c r="F217" s="183" t="s">
        <v>78</v>
      </c>
      <c r="G217" s="184">
        <v>6.36</v>
      </c>
      <c r="H217" s="103" t="s">
        <v>244</v>
      </c>
      <c r="I217" s="104">
        <v>185635</v>
      </c>
      <c r="J217" s="34">
        <f t="shared" si="12"/>
        <v>176353.25</v>
      </c>
    </row>
    <row r="218" spans="1:10" s="10" customFormat="1" ht="15" customHeight="1">
      <c r="A218" s="57"/>
      <c r="B218" s="67"/>
      <c r="C218" s="154"/>
      <c r="D218" s="159"/>
      <c r="E218" s="51" t="s">
        <v>105</v>
      </c>
      <c r="F218" s="183"/>
      <c r="G218" s="184"/>
      <c r="H218" s="106" t="s">
        <v>245</v>
      </c>
      <c r="I218" s="107">
        <v>173782</v>
      </c>
      <c r="J218" s="34">
        <f t="shared" si="12"/>
        <v>165092.90000000002</v>
      </c>
    </row>
    <row r="219" spans="1:10" s="10" customFormat="1" ht="18" customHeight="1">
      <c r="A219" s="19">
        <v>9</v>
      </c>
      <c r="B219" s="169" t="s">
        <v>260</v>
      </c>
      <c r="C219" s="169"/>
      <c r="D219" s="169"/>
      <c r="E219" s="56"/>
      <c r="F219" s="24"/>
      <c r="G219" s="44"/>
      <c r="H219" s="24"/>
      <c r="I219" s="24"/>
      <c r="J219" s="24"/>
    </row>
    <row r="220" spans="1:10" s="10" customFormat="1" ht="46.5" customHeight="1">
      <c r="A220" s="57"/>
      <c r="B220" s="108" t="s">
        <v>261</v>
      </c>
      <c r="C220" s="154"/>
      <c r="D220" s="109" t="s">
        <v>262</v>
      </c>
      <c r="E220" s="109"/>
      <c r="F220" s="110" t="s">
        <v>78</v>
      </c>
      <c r="G220" s="111">
        <v>1.6</v>
      </c>
      <c r="H220" s="32" t="s">
        <v>263</v>
      </c>
      <c r="I220" s="33">
        <v>84866</v>
      </c>
      <c r="J220" s="34">
        <f>I220*0.95</f>
        <v>80622.70000000001</v>
      </c>
    </row>
    <row r="221" spans="1:10" s="10" customFormat="1" ht="46.5" customHeight="1">
      <c r="A221" s="57"/>
      <c r="B221" s="105" t="s">
        <v>264</v>
      </c>
      <c r="C221" s="154"/>
      <c r="D221" s="112" t="s">
        <v>265</v>
      </c>
      <c r="E221" s="112"/>
      <c r="F221" s="113" t="s">
        <v>44</v>
      </c>
      <c r="G221" s="114">
        <v>0.62</v>
      </c>
      <c r="H221" s="43" t="s">
        <v>266</v>
      </c>
      <c r="I221" s="41">
        <v>25203</v>
      </c>
      <c r="J221" s="34">
        <f>I221*0.95</f>
        <v>23942.850000000002</v>
      </c>
    </row>
    <row r="222" spans="1:10" s="10" customFormat="1" ht="18" customHeight="1">
      <c r="A222" s="19">
        <v>10</v>
      </c>
      <c r="B222" s="169" t="s">
        <v>267</v>
      </c>
      <c r="C222" s="169"/>
      <c r="D222" s="169"/>
      <c r="E222" s="56"/>
      <c r="F222" s="24"/>
      <c r="G222" s="44"/>
      <c r="H222" s="24"/>
      <c r="I222" s="24"/>
      <c r="J222" s="24"/>
    </row>
    <row r="223" spans="1:10" s="10" customFormat="1" ht="16.5" customHeight="1">
      <c r="A223" s="115"/>
      <c r="B223" s="52" t="s">
        <v>9</v>
      </c>
      <c r="C223" s="154"/>
      <c r="D223" s="116" t="s">
        <v>268</v>
      </c>
      <c r="E223" s="116"/>
      <c r="F223" s="117" t="s">
        <v>78</v>
      </c>
      <c r="G223" s="118">
        <v>1.63</v>
      </c>
      <c r="H223" s="64" t="s">
        <v>269</v>
      </c>
      <c r="I223" s="65">
        <v>101606</v>
      </c>
      <c r="J223" s="34">
        <f>I223*0.95</f>
        <v>96525.70000000001</v>
      </c>
    </row>
    <row r="224" spans="1:10" s="10" customFormat="1" ht="16.5" customHeight="1">
      <c r="A224" s="57"/>
      <c r="B224" s="53" t="s">
        <v>270</v>
      </c>
      <c r="C224" s="154"/>
      <c r="D224" s="112" t="s">
        <v>271</v>
      </c>
      <c r="E224" s="112"/>
      <c r="F224" s="113" t="s">
        <v>78</v>
      </c>
      <c r="G224" s="113">
        <v>1.2</v>
      </c>
      <c r="H224" s="119" t="s">
        <v>272</v>
      </c>
      <c r="I224" s="41">
        <v>92304</v>
      </c>
      <c r="J224" s="34">
        <f>I224*0.95</f>
        <v>87688.8</v>
      </c>
    </row>
    <row r="225" spans="1:10" s="10" customFormat="1" ht="16.5" customHeight="1">
      <c r="A225" s="57"/>
      <c r="B225" s="53" t="s">
        <v>273</v>
      </c>
      <c r="C225" s="154"/>
      <c r="D225" s="169" t="s">
        <v>274</v>
      </c>
      <c r="E225" s="169"/>
      <c r="F225" s="169"/>
      <c r="G225" s="169"/>
      <c r="H225" s="169"/>
      <c r="I225" s="24"/>
      <c r="J225" s="24"/>
    </row>
    <row r="226" spans="1:10" s="10" customFormat="1" ht="16.5" customHeight="1">
      <c r="A226" s="57"/>
      <c r="B226" s="53" t="s">
        <v>275</v>
      </c>
      <c r="C226" s="154"/>
      <c r="D226" s="120" t="s">
        <v>276</v>
      </c>
      <c r="E226" s="120"/>
      <c r="F226" s="121" t="s">
        <v>44</v>
      </c>
      <c r="G226" s="121">
        <v>1.1</v>
      </c>
      <c r="H226" s="122" t="s">
        <v>277</v>
      </c>
      <c r="I226" s="123">
        <v>66340</v>
      </c>
      <c r="J226" s="34">
        <f>I226*0.95</f>
        <v>63023.00000000001</v>
      </c>
    </row>
    <row r="227" spans="1:10" s="10" customFormat="1" ht="16.5" customHeight="1">
      <c r="A227" s="57"/>
      <c r="B227" s="53" t="s">
        <v>58</v>
      </c>
      <c r="C227" s="154"/>
      <c r="D227" s="124" t="s">
        <v>278</v>
      </c>
      <c r="E227" s="124"/>
      <c r="F227" s="125" t="s">
        <v>44</v>
      </c>
      <c r="G227" s="125">
        <v>1.63</v>
      </c>
      <c r="H227" s="126" t="s">
        <v>279</v>
      </c>
      <c r="I227" s="127">
        <v>67237</v>
      </c>
      <c r="J227" s="34">
        <f>I227*0.95</f>
        <v>63875.15</v>
      </c>
    </row>
    <row r="228" spans="1:10" s="10" customFormat="1" ht="16.5" customHeight="1">
      <c r="A228" s="57"/>
      <c r="B228" s="53" t="s">
        <v>73</v>
      </c>
      <c r="C228" s="154"/>
      <c r="D228" s="124" t="s">
        <v>280</v>
      </c>
      <c r="E228" s="124"/>
      <c r="F228" s="125" t="s">
        <v>44</v>
      </c>
      <c r="G228" s="125">
        <v>1.2</v>
      </c>
      <c r="H228" s="126" t="s">
        <v>281</v>
      </c>
      <c r="I228" s="127">
        <v>57112</v>
      </c>
      <c r="J228" s="34">
        <f>I228*0.95</f>
        <v>54256.4</v>
      </c>
    </row>
    <row r="229" spans="1:10" s="77" customFormat="1" ht="15.75" customHeight="1">
      <c r="A229" s="100"/>
      <c r="B229" s="55" t="s">
        <v>35</v>
      </c>
      <c r="C229" s="154"/>
      <c r="D229" s="128" t="s">
        <v>282</v>
      </c>
      <c r="E229" s="128"/>
      <c r="F229" s="129" t="s">
        <v>44</v>
      </c>
      <c r="G229" s="129">
        <v>0.63</v>
      </c>
      <c r="H229" s="130" t="s">
        <v>283</v>
      </c>
      <c r="I229" s="131">
        <v>27876</v>
      </c>
      <c r="J229" s="34">
        <f>I229*0.95</f>
        <v>26482.2</v>
      </c>
    </row>
    <row r="230" spans="1:10" ht="15.75" customHeight="1">
      <c r="A230" s="19">
        <v>11</v>
      </c>
      <c r="B230" s="169" t="s">
        <v>284</v>
      </c>
      <c r="C230" s="169"/>
      <c r="D230" s="169"/>
      <c r="E230" s="56"/>
      <c r="F230" s="24"/>
      <c r="G230" s="44"/>
      <c r="H230" s="24"/>
      <c r="I230" s="24"/>
      <c r="J230" s="24"/>
    </row>
    <row r="231" spans="1:10" ht="12.75">
      <c r="A231" s="115"/>
      <c r="B231" s="52" t="s">
        <v>9</v>
      </c>
      <c r="C231" s="154"/>
      <c r="D231" s="124" t="s">
        <v>285</v>
      </c>
      <c r="E231" s="116"/>
      <c r="F231" s="117" t="s">
        <v>78</v>
      </c>
      <c r="G231" s="118">
        <v>1.23</v>
      </c>
      <c r="H231" s="64" t="s">
        <v>286</v>
      </c>
      <c r="I231" s="65">
        <v>97484</v>
      </c>
      <c r="J231" s="34">
        <f>I231*0.95</f>
        <v>92609.8</v>
      </c>
    </row>
    <row r="232" spans="1:10" ht="12.75">
      <c r="A232" s="57"/>
      <c r="B232" s="53" t="s">
        <v>270</v>
      </c>
      <c r="C232" s="154"/>
      <c r="D232" s="112" t="s">
        <v>287</v>
      </c>
      <c r="E232" s="112"/>
      <c r="F232" s="188" t="s">
        <v>288</v>
      </c>
      <c r="G232" s="188"/>
      <c r="H232" s="188"/>
      <c r="I232" s="188"/>
      <c r="J232" s="188"/>
    </row>
    <row r="233" spans="1:10" ht="12.75">
      <c r="A233" s="57"/>
      <c r="B233" s="53" t="s">
        <v>273</v>
      </c>
      <c r="C233" s="154"/>
      <c r="D233" s="124" t="s">
        <v>289</v>
      </c>
      <c r="E233" s="124"/>
      <c r="F233" s="188"/>
      <c r="G233" s="188"/>
      <c r="H233" s="188"/>
      <c r="I233" s="188"/>
      <c r="J233" s="188"/>
    </row>
    <row r="234" spans="1:10" ht="12.75" customHeight="1">
      <c r="A234" s="57"/>
      <c r="B234" s="53" t="s">
        <v>290</v>
      </c>
      <c r="C234" s="154"/>
      <c r="D234" s="169" t="s">
        <v>291</v>
      </c>
      <c r="E234" s="169"/>
      <c r="F234" s="169"/>
      <c r="G234" s="169"/>
      <c r="H234" s="169"/>
      <c r="I234" s="24"/>
      <c r="J234" s="132"/>
    </row>
    <row r="235" spans="1:10" ht="12.75">
      <c r="A235" s="57"/>
      <c r="B235" s="53" t="s">
        <v>58</v>
      </c>
      <c r="C235" s="154"/>
      <c r="D235" s="133" t="s">
        <v>292</v>
      </c>
      <c r="E235" s="133"/>
      <c r="F235" s="189" t="s">
        <v>293</v>
      </c>
      <c r="G235" s="189"/>
      <c r="H235" s="189"/>
      <c r="I235" s="189"/>
      <c r="J235" s="189"/>
    </row>
    <row r="236" spans="1:10" ht="12.75">
      <c r="A236" s="57"/>
      <c r="B236" s="53" t="s">
        <v>73</v>
      </c>
      <c r="C236" s="154"/>
      <c r="D236" s="161"/>
      <c r="E236" s="161"/>
      <c r="F236" s="161"/>
      <c r="G236" s="161"/>
      <c r="H236" s="161"/>
      <c r="I236" s="161"/>
      <c r="J236" s="161"/>
    </row>
    <row r="237" spans="1:10" ht="21" customHeight="1">
      <c r="A237" s="100"/>
      <c r="B237" s="55" t="s">
        <v>35</v>
      </c>
      <c r="C237" s="154"/>
      <c r="D237" s="161"/>
      <c r="E237" s="161"/>
      <c r="F237" s="161"/>
      <c r="G237" s="161"/>
      <c r="H237" s="161"/>
      <c r="I237" s="161"/>
      <c r="J237" s="161"/>
    </row>
  </sheetData>
  <sheetProtection selectLockedCells="1" selectUnlockedCells="1"/>
  <mergeCells count="274">
    <mergeCell ref="A1:J4"/>
    <mergeCell ref="C223:C229"/>
    <mergeCell ref="D225:H225"/>
    <mergeCell ref="B230:D230"/>
    <mergeCell ref="C231:C237"/>
    <mergeCell ref="F232:J233"/>
    <mergeCell ref="D234:H234"/>
    <mergeCell ref="F235:J235"/>
    <mergeCell ref="D236:J237"/>
    <mergeCell ref="B219:D219"/>
    <mergeCell ref="C203:C218"/>
    <mergeCell ref="D203:D204"/>
    <mergeCell ref="F203:F204"/>
    <mergeCell ref="G203:G204"/>
    <mergeCell ref="G205:G206"/>
    <mergeCell ref="D207:D208"/>
    <mergeCell ref="D215:D216"/>
    <mergeCell ref="F215:F216"/>
    <mergeCell ref="G215:G216"/>
    <mergeCell ref="B209:B211"/>
    <mergeCell ref="D217:D218"/>
    <mergeCell ref="F217:F218"/>
    <mergeCell ref="G217:G218"/>
    <mergeCell ref="D211:D212"/>
    <mergeCell ref="F211:F212"/>
    <mergeCell ref="F207:F208"/>
    <mergeCell ref="G207:G208"/>
    <mergeCell ref="C220:C221"/>
    <mergeCell ref="B222:D222"/>
    <mergeCell ref="G211:G212"/>
    <mergeCell ref="D213:D214"/>
    <mergeCell ref="F213:F214"/>
    <mergeCell ref="G213:G214"/>
    <mergeCell ref="B202:J202"/>
    <mergeCell ref="D209:D210"/>
    <mergeCell ref="F209:F210"/>
    <mergeCell ref="G209:G210"/>
    <mergeCell ref="D205:D206"/>
    <mergeCell ref="F205:F206"/>
    <mergeCell ref="D188:D189"/>
    <mergeCell ref="F188:F189"/>
    <mergeCell ref="F192:F193"/>
    <mergeCell ref="G192:G193"/>
    <mergeCell ref="D194:D195"/>
    <mergeCell ref="F194:F195"/>
    <mergeCell ref="G188:G189"/>
    <mergeCell ref="D190:D191"/>
    <mergeCell ref="F190:F191"/>
    <mergeCell ref="G194:G195"/>
    <mergeCell ref="F198:F199"/>
    <mergeCell ref="G198:G199"/>
    <mergeCell ref="B192:B194"/>
    <mergeCell ref="D192:D193"/>
    <mergeCell ref="D196:D197"/>
    <mergeCell ref="F196:F197"/>
    <mergeCell ref="G196:G197"/>
    <mergeCell ref="C186:C201"/>
    <mergeCell ref="D186:D187"/>
    <mergeCell ref="F186:F187"/>
    <mergeCell ref="G190:G191"/>
    <mergeCell ref="B185:J185"/>
    <mergeCell ref="D200:D201"/>
    <mergeCell ref="F200:F201"/>
    <mergeCell ref="G200:G201"/>
    <mergeCell ref="G186:G187"/>
    <mergeCell ref="D198:D199"/>
    <mergeCell ref="D181:D182"/>
    <mergeCell ref="F181:F182"/>
    <mergeCell ref="G181:G182"/>
    <mergeCell ref="D183:D184"/>
    <mergeCell ref="F183:F184"/>
    <mergeCell ref="G183:G184"/>
    <mergeCell ref="D174:D175"/>
    <mergeCell ref="F174:F175"/>
    <mergeCell ref="G174:G175"/>
    <mergeCell ref="D176:D177"/>
    <mergeCell ref="F176:F177"/>
    <mergeCell ref="G176:G177"/>
    <mergeCell ref="D170:D171"/>
    <mergeCell ref="F170:F171"/>
    <mergeCell ref="G170:G171"/>
    <mergeCell ref="D172:D173"/>
    <mergeCell ref="F172:F173"/>
    <mergeCell ref="G172:G173"/>
    <mergeCell ref="D165:D166"/>
    <mergeCell ref="F165:F166"/>
    <mergeCell ref="G165:G166"/>
    <mergeCell ref="D167:D168"/>
    <mergeCell ref="F167:F168"/>
    <mergeCell ref="G167:G168"/>
    <mergeCell ref="F158:F159"/>
    <mergeCell ref="G158:G159"/>
    <mergeCell ref="D163:D164"/>
    <mergeCell ref="F163:F164"/>
    <mergeCell ref="G163:G164"/>
    <mergeCell ref="D161:D162"/>
    <mergeCell ref="F161:F162"/>
    <mergeCell ref="G161:G162"/>
    <mergeCell ref="D160:J160"/>
    <mergeCell ref="D158:D159"/>
    <mergeCell ref="D152:D153"/>
    <mergeCell ref="F152:F153"/>
    <mergeCell ref="G152:G153"/>
    <mergeCell ref="D154:D155"/>
    <mergeCell ref="F154:F155"/>
    <mergeCell ref="G154:G155"/>
    <mergeCell ref="D156:D157"/>
    <mergeCell ref="F156:F157"/>
    <mergeCell ref="G156:G157"/>
    <mergeCell ref="G149:G150"/>
    <mergeCell ref="G143:G144"/>
    <mergeCell ref="D143:D144"/>
    <mergeCell ref="F143:F144"/>
    <mergeCell ref="D145:D146"/>
    <mergeCell ref="F145:F146"/>
    <mergeCell ref="G145:G146"/>
    <mergeCell ref="D147:D148"/>
    <mergeCell ref="F147:F148"/>
    <mergeCell ref="G147:G148"/>
    <mergeCell ref="A133:A184"/>
    <mergeCell ref="C133:C184"/>
    <mergeCell ref="D134:D135"/>
    <mergeCell ref="F134:F135"/>
    <mergeCell ref="D136:D137"/>
    <mergeCell ref="F136:F137"/>
    <mergeCell ref="D138:D139"/>
    <mergeCell ref="F138:F139"/>
    <mergeCell ref="D149:D150"/>
    <mergeCell ref="F149:F150"/>
    <mergeCell ref="F130:F131"/>
    <mergeCell ref="G130:G131"/>
    <mergeCell ref="D140:D141"/>
    <mergeCell ref="F140:F141"/>
    <mergeCell ref="G140:G141"/>
    <mergeCell ref="B132:E132"/>
    <mergeCell ref="G134:G135"/>
    <mergeCell ref="G136:G137"/>
    <mergeCell ref="G138:G139"/>
    <mergeCell ref="G121:G122"/>
    <mergeCell ref="D128:D129"/>
    <mergeCell ref="F128:F129"/>
    <mergeCell ref="G128:G129"/>
    <mergeCell ref="D126:D127"/>
    <mergeCell ref="F126:F127"/>
    <mergeCell ref="G126:G127"/>
    <mergeCell ref="F123:F124"/>
    <mergeCell ref="G123:G124"/>
    <mergeCell ref="G114:G115"/>
    <mergeCell ref="D116:D117"/>
    <mergeCell ref="D119:D120"/>
    <mergeCell ref="D108:D109"/>
    <mergeCell ref="F108:F109"/>
    <mergeCell ref="F116:F117"/>
    <mergeCell ref="F119:F120"/>
    <mergeCell ref="G119:G120"/>
    <mergeCell ref="G116:G117"/>
    <mergeCell ref="G95:G96"/>
    <mergeCell ref="D97:D98"/>
    <mergeCell ref="F97:F98"/>
    <mergeCell ref="G97:G98"/>
    <mergeCell ref="F106:F107"/>
    <mergeCell ref="G106:G107"/>
    <mergeCell ref="G108:G109"/>
    <mergeCell ref="B110:E110"/>
    <mergeCell ref="G112:G113"/>
    <mergeCell ref="A111:A131"/>
    <mergeCell ref="C111:C131"/>
    <mergeCell ref="D112:D113"/>
    <mergeCell ref="F112:F113"/>
    <mergeCell ref="D114:D115"/>
    <mergeCell ref="F114:F115"/>
    <mergeCell ref="D121:D122"/>
    <mergeCell ref="F121:F122"/>
    <mergeCell ref="D123:D124"/>
    <mergeCell ref="D130:D131"/>
    <mergeCell ref="F95:F96"/>
    <mergeCell ref="G92:G93"/>
    <mergeCell ref="F87:F88"/>
    <mergeCell ref="G87:G88"/>
    <mergeCell ref="D90:D91"/>
    <mergeCell ref="F90:F91"/>
    <mergeCell ref="G90:G91"/>
    <mergeCell ref="G80:G81"/>
    <mergeCell ref="D83:D84"/>
    <mergeCell ref="F83:F84"/>
    <mergeCell ref="G83:G84"/>
    <mergeCell ref="D92:D93"/>
    <mergeCell ref="F92:F93"/>
    <mergeCell ref="G69:G70"/>
    <mergeCell ref="G71:G72"/>
    <mergeCell ref="F73:F74"/>
    <mergeCell ref="G73:G74"/>
    <mergeCell ref="D85:D86"/>
    <mergeCell ref="F85:F86"/>
    <mergeCell ref="G85:G86"/>
    <mergeCell ref="F78:F79"/>
    <mergeCell ref="G78:G79"/>
    <mergeCell ref="F80:F81"/>
    <mergeCell ref="F76:F77"/>
    <mergeCell ref="G76:G77"/>
    <mergeCell ref="D61:E61"/>
    <mergeCell ref="D62:E62"/>
    <mergeCell ref="D63:E63"/>
    <mergeCell ref="D64:E64"/>
    <mergeCell ref="D71:D72"/>
    <mergeCell ref="F71:F72"/>
    <mergeCell ref="F69:F70"/>
    <mergeCell ref="B67:E67"/>
    <mergeCell ref="A68:A109"/>
    <mergeCell ref="C68:C109"/>
    <mergeCell ref="D69:D70"/>
    <mergeCell ref="D80:D81"/>
    <mergeCell ref="D87:D88"/>
    <mergeCell ref="D95:D96"/>
    <mergeCell ref="D73:D74"/>
    <mergeCell ref="D78:D79"/>
    <mergeCell ref="D106:D107"/>
    <mergeCell ref="D76:D77"/>
    <mergeCell ref="D48:E48"/>
    <mergeCell ref="D50:E50"/>
    <mergeCell ref="D65:E65"/>
    <mergeCell ref="D66:E66"/>
    <mergeCell ref="D54:E54"/>
    <mergeCell ref="D55:E55"/>
    <mergeCell ref="D57:E57"/>
    <mergeCell ref="D58:E58"/>
    <mergeCell ref="D59:E59"/>
    <mergeCell ref="D60:E60"/>
    <mergeCell ref="D51:E51"/>
    <mergeCell ref="D52:E52"/>
    <mergeCell ref="D38:E38"/>
    <mergeCell ref="D39:E39"/>
    <mergeCell ref="B40:D40"/>
    <mergeCell ref="D42:E42"/>
    <mergeCell ref="D43:E43"/>
    <mergeCell ref="D44:E44"/>
    <mergeCell ref="D46:E46"/>
    <mergeCell ref="D47:E47"/>
    <mergeCell ref="D28:E28"/>
    <mergeCell ref="B29:E29"/>
    <mergeCell ref="A30:A39"/>
    <mergeCell ref="C30:C39"/>
    <mergeCell ref="D31:E31"/>
    <mergeCell ref="D32:E32"/>
    <mergeCell ref="D33:E33"/>
    <mergeCell ref="D34:E34"/>
    <mergeCell ref="D36:E36"/>
    <mergeCell ref="D37:E37"/>
    <mergeCell ref="D23:E23"/>
    <mergeCell ref="D24:E24"/>
    <mergeCell ref="I8:I9"/>
    <mergeCell ref="J8:J9"/>
    <mergeCell ref="D15:E15"/>
    <mergeCell ref="D17:E17"/>
    <mergeCell ref="D20:E20"/>
    <mergeCell ref="D22:E22"/>
    <mergeCell ref="D25:E25"/>
    <mergeCell ref="D27:E27"/>
    <mergeCell ref="B10:E10"/>
    <mergeCell ref="A11:A28"/>
    <mergeCell ref="C11:C28"/>
    <mergeCell ref="D12:E12"/>
    <mergeCell ref="D13:E13"/>
    <mergeCell ref="D14:E14"/>
    <mergeCell ref="D18:E18"/>
    <mergeCell ref="D19:E19"/>
    <mergeCell ref="C6:J6"/>
    <mergeCell ref="A8:A9"/>
    <mergeCell ref="B8:B9"/>
    <mergeCell ref="C8:C9"/>
    <mergeCell ref="D8:E9"/>
    <mergeCell ref="F8:F9"/>
    <mergeCell ref="G8:G9"/>
    <mergeCell ref="H8:H9"/>
  </mergeCells>
  <printOptions horizont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 scale="65" r:id="rId2"/>
  <rowBreaks count="3" manualBreakCount="3">
    <brk id="66" max="255" man="1"/>
    <brk id="131" max="255" man="1"/>
    <brk id="1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8.7109375" defaultRowHeight="12.75"/>
  <cols>
    <col min="1" max="1" width="24.7109375" style="134" customWidth="1"/>
    <col min="2" max="16384" width="8.7109375" style="134" customWidth="1"/>
  </cols>
  <sheetData>
    <row r="1" ht="15">
      <c r="A1" s="135" t="b">
        <f>TRUE</f>
        <v>1</v>
      </c>
    </row>
    <row r="2" ht="30">
      <c r="A2" s="136" t="s">
        <v>294</v>
      </c>
    </row>
    <row r="3" ht="30">
      <c r="A3" s="136" t="s">
        <v>295</v>
      </c>
    </row>
    <row r="4" ht="15">
      <c r="A4" s="134" t="str">
        <f>IF(A1=1,"руб.","руб. б/НДС")</f>
        <v>руб. б/НДС</v>
      </c>
    </row>
    <row r="5" ht="15">
      <c r="A5" s="134" t="str">
        <f>CONCATENATE("Ваша цена, ",A4)</f>
        <v>Ваша цена, руб. б/НДС</v>
      </c>
    </row>
    <row r="6" ht="15">
      <c r="A6" s="134">
        <f>IF(A1=1,1,1.18)</f>
        <v>1.18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Valera</cp:lastModifiedBy>
  <cp:lastPrinted>2017-09-07T06:59:30Z</cp:lastPrinted>
  <dcterms:modified xsi:type="dcterms:W3CDTF">2017-09-07T07:04:57Z</dcterms:modified>
  <cp:category/>
  <cp:version/>
  <cp:contentType/>
  <cp:contentStatus/>
</cp:coreProperties>
</file>